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DSMJU\Desktop\รายละเอียดเสนอกำหนดอัตราค่าธรรมเนียมการใช้ห้อง\"/>
    </mc:Choice>
  </mc:AlternateContent>
  <xr:revisionPtr revIDLastSave="0" documentId="13_ncr:1_{6724582A-56C7-4D44-9D10-E54A9017900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ห้องประชุม414" sheetId="3" r:id="rId1"/>
    <sheet name="ห้องเรียน 427" sheetId="2" r:id="rId2"/>
    <sheet name="ห้องเรียน 429" sheetId="4" r:id="rId3"/>
    <sheet name="ห้องเรียนคาวบอยเธียเตอร์" sheetId="5" r:id="rId4"/>
    <sheet name="ห้อง Co-working space" sheetId="7" r:id="rId5"/>
    <sheet name="อัตราเรียกเก็บ" sheetId="1" r:id="rId6"/>
    <sheet name="ฟอร์ม5-เปรียบเทียบ" sheetId="6" r:id="rId7"/>
    <sheet name="ตารางเปรียบเทียบ" sheetId="8" r:id="rId8"/>
  </sheets>
  <definedNames>
    <definedName name="_xlnm.Print_Titles" localSheetId="6">'ฟอร์ม5-เปรียบเทียบ'!$4:$6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5" l="1"/>
  <c r="E18" i="5"/>
  <c r="D18" i="5"/>
  <c r="F18" i="3"/>
  <c r="E18" i="3"/>
  <c r="E20" i="3" s="1"/>
  <c r="D18" i="3"/>
  <c r="D20" i="3"/>
  <c r="F17" i="7" l="1"/>
  <c r="E17" i="7"/>
  <c r="E19" i="7" s="1"/>
  <c r="D17" i="7"/>
  <c r="D19" i="7" s="1"/>
  <c r="F16" i="7"/>
  <c r="F15" i="7"/>
  <c r="E20" i="5"/>
  <c r="D20" i="5"/>
  <c r="F17" i="5"/>
  <c r="F16" i="5"/>
  <c r="F17" i="4"/>
  <c r="E17" i="4"/>
  <c r="E19" i="4" s="1"/>
  <c r="D17" i="4"/>
  <c r="D19" i="4" s="1"/>
  <c r="F16" i="4"/>
  <c r="F15" i="4"/>
  <c r="F16" i="2"/>
  <c r="E16" i="2"/>
  <c r="E18" i="2" s="1"/>
  <c r="D16" i="2"/>
  <c r="D18" i="2" s="1"/>
  <c r="F15" i="2"/>
  <c r="F14" i="2"/>
  <c r="F14" i="7"/>
  <c r="F14" i="4"/>
  <c r="F17" i="3"/>
  <c r="F16" i="3"/>
  <c r="F20" i="3" s="1"/>
  <c r="G16" i="2"/>
  <c r="G17" i="7"/>
  <c r="G18" i="5"/>
  <c r="G17" i="4"/>
  <c r="G18" i="3"/>
  <c r="F13" i="1"/>
  <c r="F19" i="4" l="1"/>
  <c r="F20" i="4" s="1"/>
  <c r="F19" i="7"/>
  <c r="F20" i="7" s="1"/>
  <c r="F20" i="5"/>
  <c r="F18" i="2"/>
  <c r="F15" i="5"/>
  <c r="F15" i="3"/>
  <c r="F21" i="3" s="1"/>
  <c r="D14" i="7"/>
  <c r="D20" i="7" s="1"/>
  <c r="E14" i="7"/>
  <c r="E20" i="7" s="1"/>
  <c r="F21" i="5" l="1"/>
  <c r="F13" i="2"/>
  <c r="F19" i="2" s="1"/>
  <c r="D13" i="2"/>
  <c r="D19" i="2" s="1"/>
  <c r="D15" i="5"/>
  <c r="D21" i="5" s="1"/>
  <c r="E15" i="5"/>
  <c r="E21" i="5" s="1"/>
  <c r="D14" i="4"/>
  <c r="D20" i="4" s="1"/>
  <c r="E14" i="4"/>
  <c r="E20" i="4" s="1"/>
  <c r="D15" i="3"/>
  <c r="D21" i="3" s="1"/>
  <c r="E15" i="3"/>
  <c r="E21" i="3" s="1"/>
  <c r="E13" i="2"/>
  <c r="E19" i="2" s="1"/>
</calcChain>
</file>

<file path=xl/sharedStrings.xml><?xml version="1.0" encoding="utf-8"?>
<sst xmlns="http://schemas.openxmlformats.org/spreadsheetml/2006/main" count="362" uniqueCount="126">
  <si>
    <t>ลำดับที่</t>
  </si>
  <si>
    <t>รายการ</t>
  </si>
  <si>
    <t>อัตราเต็มวัน 
(เกิน 4 ชั่วโมง)
วันละ</t>
  </si>
  <si>
    <t>อัตราครึ่งวัน 
(ไม่เกิน 4 ชั่วโมง)
ครึ่งวันละ</t>
  </si>
  <si>
    <t>หน่วยงาน</t>
  </si>
  <si>
    <t>ห้อง</t>
  </si>
  <si>
    <t>สิ่งอำนวยความสะดวก</t>
  </si>
  <si>
    <t>รายละเอียด</t>
  </si>
  <si>
    <t>เครื่องปรับอากาศ</t>
  </si>
  <si>
    <t>Projector</t>
  </si>
  <si>
    <t>เครื่องเสียง</t>
  </si>
  <si>
    <t>ประมาณการต้นทุนการใช้ไฟ</t>
  </si>
  <si>
    <t>การคำนวณค่าไฟ</t>
  </si>
  <si>
    <t>1 หน่วย = 1kwh = 1000w = 6฿</t>
  </si>
  <si>
    <t xml:space="preserve"> = kwh (watts / 1,000) * จำนวนชั่วโมงต่อวัน * ค่าไฟอัตรา 6 บาทต่อหน่วย</t>
  </si>
  <si>
    <t>จำนวน 1 ชุด</t>
  </si>
  <si>
    <t>จำนวน 1 เครื่อง</t>
  </si>
  <si>
    <t>คอมพิวเตอร์</t>
  </si>
  <si>
    <t>ปริมาณการใช้ไฟต่อรายการต่อชั่วโมง (watt)</t>
  </si>
  <si>
    <t>ประเมินต้นทุนค่าใช้ประกอบการกำหนดค่าธรรมเนียมการใช้ห้อง</t>
  </si>
  <si>
    <t>ต้นทุนอื่นที่เกี่ยวข้อง</t>
  </si>
  <si>
    <t>พนักงานทำความสะอาด</t>
  </si>
  <si>
    <t>รวมทั้งสิ้น</t>
  </si>
  <si>
    <t>รองรับผู้เข้าร่วม</t>
  </si>
  <si>
    <t>ประมาณการต้นทุนอื่นที่เกี่ยวข้อง</t>
  </si>
  <si>
    <t>อัตราที่เสนอเรียกเก็บ</t>
  </si>
  <si>
    <t>วันทำการ</t>
  </si>
  <si>
    <t>วันหยุดทำการ</t>
  </si>
  <si>
    <t xml:space="preserve">ห้องประชุม 2 
อาคารจุฬาภรณ์
</t>
  </si>
  <si>
    <t>ห้องบรรยาย 3100 
(ห้องเอกภพวิทยา)
อาคารจุฬาภรณ์</t>
  </si>
  <si>
    <t>ห้องบรรยาย 3102
อาคารจุฬาภรณ์</t>
  </si>
  <si>
    <t>ห้องบรรยาย 3201
อาคารจุฬาภรณ์</t>
  </si>
  <si>
    <t>การใช้บริการเครื่องมือและอุปกรณ์อื่น ๆ ดังนี้</t>
  </si>
  <si>
    <t>บัญชีท้ายประกาศมหาวิทยาลัยแม่โจ้ เรื่อง กำหนดอัตราและหลักเกณฑ์การเรียกเก็บ</t>
  </si>
  <si>
    <t>ฉบับลงวันที่ ....................................... พ.ศ. 2568</t>
  </si>
  <si>
    <t>เปรียบเทียบ</t>
  </si>
  <si>
    <t>คณะเทคโนโลยีการประมงฯ</t>
  </si>
  <si>
    <t>คณะบริหารธุรกิจ</t>
  </si>
  <si>
    <t>มหาวิทยาลัยแม่โจ้-แพร่</t>
  </si>
  <si>
    <t>-</t>
  </si>
  <si>
    <t>เสนอขอกำหนด</t>
  </si>
  <si>
    <t>อัตราค่าตอบแทนชั่วโมงละ 30 บาท</t>
  </si>
  <si>
    <t>150 บาทต่อเครื่อง</t>
  </si>
  <si>
    <t>75 บาทต่อเครื่อง</t>
  </si>
  <si>
    <t>ห้องประชุม FT 1105
พื้นที่ 72 ตารางเมตร จำนวน 30 ที่นั่ง
ประกอบด้วย โต๊ะ เก้าอี้ ระบบเครื่องเสียง 1 ชุด เครื่องคอมพิวเตอร์ 1 เครื่อง เครื่องฉายสัญญาณภาพ (LCD) พร้อมจอรับภาพ 1 ชุด ระบบประชุมออนไลน์พร้อมกล้องผ่านเครื่องคอมพิวเตอร์ (VDO Conference) 1 ชุด</t>
  </si>
  <si>
    <t>ห้อง Smart Classroom
พื้นที่ 102 ตารางเมตร จำนวน 50 ที่นั่ง
ประกอบด้วย โต๊ะ เก้าอี้ เครื่องเสียง 1 ชุด
เครื่องคอมพิวเตอร์ 1 ชุด
กระดานสมาร์ทบอร์ดพร้อมอุปกรณ์ 1 ชุด
ระบบกล้องติดตามผู้สอน 1 ตัว
โปรแกรมสำหรับการประชุมออนไลน์ 
จำนวน 1 account</t>
  </si>
  <si>
    <t>ห้องประชุมกวางทับทิม
อาคารนำชัย ทนุผล (ขนาดบรรจุ 50 คน)</t>
  </si>
  <si>
    <t>ห้อง SLOPE N104
อาคารเทพ พงษ์พานิช (ขนาดบรรจุ 280 คน)</t>
  </si>
  <si>
    <t>ห้องประชุม/ห้องบรรยาย
ขนาดบรรจุไม่เกิน 400 คน</t>
  </si>
  <si>
    <t>ห้องประชุม/ห้องบรรยาย
ขนาดบรรจุไม่เกิน 300 คน</t>
  </si>
  <si>
    <t>ห้องประชุมกวางบุษราคัม
อาคารนำชัย ทนุผล (ขนาดบรรจุ 70 คน)</t>
  </si>
  <si>
    <t>ห้องประชุม/ห้องบรรยาย
ขนาดบรรจุไม่เกิน 100 คน</t>
  </si>
  <si>
    <t>ห้องประชุม/ห้องบรรยาย
ขนาดบรรจุไม่เกิน 120 คน</t>
  </si>
  <si>
    <t>ค่าดำเนินการ + อื่น ๆ</t>
  </si>
  <si>
    <t>6.1 บอร์ดนิทรรศการ</t>
  </si>
  <si>
    <t>ห้อง Science Digital Lab
อาคาร 60 ปีแม่โจ้</t>
  </si>
  <si>
    <t>ห้องบรรยาย 200 ที่นั่ง
ชุดเครื่องเสียง 1 ชุด (ไมค์ลอย 2 ตัว)
เครื่องมัลติมีเดียโปรเจคเตอร์ 1 เครื่อง</t>
  </si>
  <si>
    <t>ห้องบรรยาย 180 ที่นั่ง
ชุดเครื่องเสียง 1 ชุด (ไมค์สาย 1 ตัว)
เครื่องคอมพิวเตอร์ 1 เครื่อง 
เครื่องมัลติมีเดียโปรเจคเตอร์ 1 เครื่อง
จอรับภาพ 1 จอ</t>
  </si>
  <si>
    <t>ห้องปฏิบัติการ 50 ที่นั่ง
ชุดเครื่องเสียง 1 ชุด (ไมค์ลอย 2 ตัว)
เครื่องคอมพิวเตอร์ 50 เครื่อง 
เครื่องมัลติมีเดียโปรเจคเตอร์ 1 เครื่อง
จอรับภาพ 1 จอ</t>
  </si>
  <si>
    <t>เจ้าหน้าที่ดูแลด้านเทคนิค</t>
  </si>
  <si>
    <t>เจ้าหน้าที่ดูแลความเรียบร้อยทั่วไป</t>
  </si>
  <si>
    <t>เจ้าหน้าที่เปิด-ปิดห้อง</t>
  </si>
  <si>
    <t xml:space="preserve">ค่าดำเนินการ + อื่น ๆ </t>
  </si>
  <si>
    <t>ห้องบรรยาย 60 ที่นั่ง (ติดพรมทั้งห้อง)
ชุดเครื่องเสียง 1 ชุด (ไมค์ลอย 2 ตัว)
เครื่องมัลติมีเดียโปรเจคเตอร์ 1 เครื่อง
จอรับภาพ 1 จอ</t>
  </si>
  <si>
    <t>ค่าปรับกรณีชำรุดเสียหายหรือสูญหาย</t>
  </si>
  <si>
    <t>7.1 ข้อต่อบอร์ดนิทรรศการ</t>
  </si>
  <si>
    <t>100 บาทต่ออัน</t>
  </si>
  <si>
    <t xml:space="preserve"> 150 บาทต่อบอร์ดต่องาน</t>
  </si>
  <si>
    <t>ค่าธรรมเนียมการใช้ห้องประชุม ห้องบรรยาย ห้องปฏิบัติการ อุปกรณ์ต่าง ๆ</t>
  </si>
  <si>
    <t>และการชำระค่าปรับกรณีชำรุดเสียหายหรือสูญหายของคณะวิทยาศาสตร์</t>
  </si>
  <si>
    <t>ตารางเปรียบเทียบอัตราค่าธรรมเนียมการใช้ห้องฯ</t>
  </si>
  <si>
    <t>ห้องประชุม 50 ที่นั่ง (ติดพรมทั้งห้อง)
ชุดเครื่องเสียง 1 ชุด (ไมค์ลอย 1 ตัว)
ชุดไมค์สำหรับห้องประชุม 1 ชุด 
เครื่องคอมพิวเตอร์ 24 เครื่อง 
เครื่องมัลติมีเดียโปรเจคเตอร์ 1 เครื่อง
จอรับภาพ 1 จอ
เครื่องฟอกอากาศ 3 ตัว</t>
  </si>
  <si>
    <t>หมายเหตุ</t>
  </si>
  <si>
    <t>แบบฟอร์มหมายเลข 5</t>
  </si>
  <si>
    <t>ตารางเปรียบเทียบอัตราค่าธรรมเนียมฯ</t>
  </si>
  <si>
    <t xml:space="preserve">ห้องประชุม414
</t>
  </si>
  <si>
    <t>ห้องเรียน 427</t>
  </si>
  <si>
    <t>ห้องเรียน 429</t>
  </si>
  <si>
    <t>ห้องเรียนคาวบอยเธียเตอร์</t>
  </si>
  <si>
    <t>ห้อง Co-working Space</t>
  </si>
  <si>
    <t>คณะพัฒนาการท่องเที่ยว</t>
  </si>
  <si>
    <t>30 คน</t>
  </si>
  <si>
    <t>โต๊ะ</t>
  </si>
  <si>
    <t>เก้าอี้</t>
  </si>
  <si>
    <t>จำนวน 13 ตัว</t>
  </si>
  <si>
    <t>เก้าอี้ 30 ตัว</t>
  </si>
  <si>
    <t>ขนาด 120 นิ้ว จำนวน 1 เครื่อง</t>
  </si>
  <si>
    <t>จำนวน 2 ชุด</t>
  </si>
  <si>
    <t>เครื่องถ่ายทอดสด</t>
  </si>
  <si>
    <t>คอมพิวเตเตอร์</t>
  </si>
  <si>
    <t>ไมค์ไร้สาย</t>
  </si>
  <si>
    <t xml:space="preserve">หลอดไฟ LED </t>
  </si>
  <si>
    <t>250 คน</t>
  </si>
  <si>
    <t>150 คน</t>
  </si>
  <si>
    <t>ขนาด 200 นิ้ว จำนวน 1 เครื่อง</t>
  </si>
  <si>
    <t>เครื่องฉาย 3 มิติ</t>
  </si>
  <si>
    <t>หลอดไฟ LED</t>
  </si>
  <si>
    <t>70  คน</t>
  </si>
  <si>
    <t>70-120 คน</t>
  </si>
  <si>
    <t>ยี่ห้อ ..UNIMASTER.. แบบแขวน 50000BTU จำนวน 8 เครื่อง</t>
  </si>
  <si>
    <t>ขนาด ..120. นิ้ว จำนวน 1 เครื่อง</t>
  </si>
  <si>
    <t>จำนวน ..2. ชุด</t>
  </si>
  <si>
    <t>หลอดไฟ LED T8</t>
  </si>
  <si>
    <t>หลอดไฟ Down light</t>
  </si>
  <si>
    <t>หลอดไฟ โคมผนัง</t>
  </si>
  <si>
    <t>จำนวน 84 หลอด (28W)</t>
  </si>
  <si>
    <t>จำนวน ..40... หลอด (28W)</t>
  </si>
  <si>
    <t>ยี่ห้อ TCL  จำนวน 2 เครื่อง 24000BTU</t>
  </si>
  <si>
    <t>ยี่ห้อ ..STAR. จำนวน 36000 BTU จำนวน 7 เครื่อง</t>
  </si>
  <si>
    <t>โทรทัศน์ 50 นิ้ว</t>
  </si>
  <si>
    <t>ขนาด 50 นิ้ว 2 เครื่อง</t>
  </si>
  <si>
    <t>ห้องประชุม 414 ชั้น 1 อาคารสุวรรณวาจกกสิกิจ ขนาดพื้นที่ 64 ตารางเมตร</t>
  </si>
  <si>
    <t>ห้องเรียน 427 ชั้น 2 อาคารสุวรรณวาจกกสิกิจ  ขนาดพื้นที่ 114 ตารางเมตร</t>
  </si>
  <si>
    <t>ห้องเรียน 429 ชั้น 2 อาคารสุวรรณวาจกกสิกิจ  ขนาดพื้นที่ 256 ตารางเมตร</t>
  </si>
  <si>
    <t xml:space="preserve">ห้องเรียนคาวบอยเธียเตอร์ ชั้น 1 อาคารพัฒนาวิสัยทัศน์  ขนาดพื้นที่ 600 ตารางเมตร </t>
  </si>
  <si>
    <t>ห้อง Co-Working Space ชั้น 2 อาคารพัฒนาวิสัยทัศน์  ขนาดพื้นที่ 2000 ตารางเมตร</t>
  </si>
  <si>
    <t>ยี่ห้อ UNIMASTER  แบบแขวน 50000BTU จำนวน 4 เครื่อง</t>
  </si>
  <si>
    <t>จำนวน 25 หลอด (28W)</t>
  </si>
  <si>
    <t>จำนวน 16 หลอด (18w)</t>
  </si>
  <si>
    <t xml:space="preserve">อัตราครึ่งวัน 
(บาท) (4 ชั่วโมง) </t>
  </si>
  <si>
    <t xml:space="preserve">อัตราเต็มวัน 
(บาท) (8 ชั่วโมง) </t>
  </si>
  <si>
    <t>ยี่ห้อ YORK จำนวน 48000 BTU จำนวน 5 เครื่อง</t>
  </si>
  <si>
    <t>จำนวน 56 หลอด (18w)</t>
  </si>
  <si>
    <t>จำนวน 36 หลอด (100w)</t>
  </si>
  <si>
    <t>จำนวน 6 หลอด (18w)</t>
  </si>
  <si>
    <t xml:space="preserve">ค่าถุงดำ ค่าน้ำ ค่าทิชชู ค่าให้บริการ ค่าล้างแอร์ ค่าเสื่อมราคา กำไร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</si>
</sst>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Niramit AS"/>
    </font>
    <font>
      <sz val="16"/>
      <color theme="1"/>
      <name val="TH Niramit AS"/>
    </font>
    <font>
      <b/>
      <sz val="16"/>
      <color rgb="FFFF0000"/>
      <name val="TH Niramit AS"/>
    </font>
    <font>
      <b/>
      <sz val="16"/>
      <color rgb="FF0000FF"/>
      <name val="TH Niramit AS"/>
    </font>
    <font>
      <b/>
      <sz val="16"/>
      <name val="TH Niramit AS"/>
    </font>
    <font>
      <sz val="16"/>
      <name val="TH Niramit AS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0"/>
      <name val="TH SarabunPSK"/>
      <family val="2"/>
    </font>
    <font>
      <sz val="11"/>
      <color theme="1"/>
      <name val="TH Niramit AS"/>
    </font>
    <font>
      <sz val="14"/>
      <color theme="1"/>
      <name val="TH SarabunPSK"/>
      <family val="2"/>
    </font>
    <font>
      <sz val="14"/>
      <color theme="1"/>
      <name val="TH Niramit AS"/>
    </font>
    <font>
      <b/>
      <sz val="20"/>
      <color rgb="FF0000FF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ahoma"/>
      <family val="2"/>
      <scheme val="minor"/>
    </font>
    <font>
      <sz val="16"/>
      <color theme="0" tint="-0.249977111117893"/>
      <name val="TH Niramit AS"/>
    </font>
    <font>
      <b/>
      <sz val="16"/>
      <color theme="0" tint="-0.249977111117893"/>
      <name val="TH Niramit AS"/>
    </font>
    <font>
      <sz val="16"/>
      <color rgb="FFFF0000"/>
      <name val="TH Niramit AS"/>
    </font>
    <font>
      <sz val="12"/>
      <color rgb="FFFF0000"/>
      <name val="TH Niramit AS"/>
    </font>
    <font>
      <sz val="12"/>
      <color theme="1"/>
      <name val="TH Niramit AS"/>
    </font>
    <font>
      <sz val="16"/>
      <color theme="1" tint="0.14999847407452621"/>
      <name val="TH Niramit AS"/>
    </font>
    <font>
      <sz val="12"/>
      <name val="TH Niramit AS"/>
    </font>
    <font>
      <sz val="13"/>
      <color theme="1"/>
      <name val="TH Niramit AS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/>
    <xf numFmtId="43" fontId="3" fillId="0" borderId="0" xfId="1" applyFont="1"/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7" fillId="0" borderId="0" xfId="0" applyFont="1"/>
    <xf numFmtId="43" fontId="5" fillId="3" borderId="1" xfId="1" applyFont="1" applyFill="1" applyBorder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43" fontId="9" fillId="0" borderId="1" xfId="0" applyNumberFormat="1" applyFont="1" applyBorder="1" applyAlignment="1">
      <alignment vertical="top" wrapText="1"/>
    </xf>
    <xf numFmtId="43" fontId="11" fillId="0" borderId="0" xfId="1" applyFont="1"/>
    <xf numFmtId="0" fontId="8" fillId="0" borderId="1" xfId="0" applyFont="1" applyBorder="1" applyAlignment="1">
      <alignment horizontal="center" vertical="center" wrapText="1"/>
    </xf>
    <xf numFmtId="43" fontId="9" fillId="0" borderId="0" xfId="1" applyFont="1"/>
    <xf numFmtId="43" fontId="8" fillId="0" borderId="1" xfId="1" applyFont="1" applyBorder="1" applyAlignment="1">
      <alignment horizontal="center" vertical="center" wrapText="1"/>
    </xf>
    <xf numFmtId="43" fontId="9" fillId="0" borderId="1" xfId="1" applyFont="1" applyBorder="1" applyAlignment="1">
      <alignment vertical="top"/>
    </xf>
    <xf numFmtId="43" fontId="9" fillId="0" borderId="5" xfId="1" applyFont="1" applyBorder="1" applyAlignment="1">
      <alignment vertical="top"/>
    </xf>
    <xf numFmtId="43" fontId="2" fillId="6" borderId="1" xfId="0" applyNumberFormat="1" applyFont="1" applyFill="1" applyBorder="1" applyAlignment="1">
      <alignment horizontal="center"/>
    </xf>
    <xf numFmtId="43" fontId="3" fillId="0" borderId="1" xfId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43" fontId="6" fillId="2" borderId="3" xfId="1" applyFont="1" applyFill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3" fillId="0" borderId="6" xfId="0" applyNumberFormat="1" applyFont="1" applyBorder="1" applyAlignment="1">
      <alignment vertical="top" wrapText="1"/>
    </xf>
    <xf numFmtId="43" fontId="3" fillId="0" borderId="13" xfId="0" applyNumberFormat="1" applyFont="1" applyBorder="1" applyAlignment="1">
      <alignment vertical="top" wrapText="1"/>
    </xf>
    <xf numFmtId="43" fontId="3" fillId="0" borderId="7" xfId="0" applyNumberFormat="1" applyFont="1" applyBorder="1" applyAlignment="1">
      <alignment vertical="top" wrapText="1"/>
    </xf>
    <xf numFmtId="43" fontId="9" fillId="0" borderId="9" xfId="0" applyNumberFormat="1" applyFont="1" applyBorder="1" applyAlignment="1">
      <alignment horizontal="center" vertical="top" wrapText="1"/>
    </xf>
    <xf numFmtId="43" fontId="3" fillId="0" borderId="2" xfId="1" applyFont="1" applyBorder="1" applyAlignment="1">
      <alignment horizontal="center"/>
    </xf>
    <xf numFmtId="43" fontId="13" fillId="0" borderId="1" xfId="1" applyFont="1" applyBorder="1" applyAlignment="1">
      <alignment horizontal="center" vertical="top"/>
    </xf>
    <xf numFmtId="43" fontId="9" fillId="0" borderId="0" xfId="1" applyFont="1" applyAlignment="1">
      <alignment horizontal="right"/>
    </xf>
    <xf numFmtId="0" fontId="16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43" fontId="13" fillId="0" borderId="1" xfId="0" applyNumberFormat="1" applyFont="1" applyBorder="1" applyAlignment="1">
      <alignment vertical="top" wrapText="1"/>
    </xf>
    <xf numFmtId="43" fontId="16" fillId="5" borderId="1" xfId="1" applyFont="1" applyFill="1" applyBorder="1" applyAlignment="1">
      <alignment horizontal="center" vertical="center" wrapText="1"/>
    </xf>
    <xf numFmtId="43" fontId="13" fillId="0" borderId="1" xfId="1" applyFont="1" applyBorder="1" applyAlignment="1">
      <alignment vertical="top"/>
    </xf>
    <xf numFmtId="43" fontId="13" fillId="7" borderId="1" xfId="1" applyFont="1" applyFill="1" applyBorder="1" applyAlignment="1">
      <alignment vertical="top"/>
    </xf>
    <xf numFmtId="0" fontId="3" fillId="0" borderId="9" xfId="0" applyFont="1" applyBorder="1" applyAlignment="1">
      <alignment horizontal="left" vertical="center" wrapText="1"/>
    </xf>
    <xf numFmtId="0" fontId="18" fillId="9" borderId="9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wrapText="1"/>
    </xf>
    <xf numFmtId="0" fontId="19" fillId="9" borderId="1" xfId="0" applyFont="1" applyFill="1" applyBorder="1" applyAlignment="1">
      <alignment horizontal="center" wrapText="1"/>
    </xf>
    <xf numFmtId="43" fontId="20" fillId="0" borderId="0" xfId="1" applyFont="1"/>
    <xf numFmtId="0" fontId="21" fillId="0" borderId="1" xfId="0" applyFont="1" applyBorder="1"/>
    <xf numFmtId="0" fontId="22" fillId="0" borderId="1" xfId="0" applyFont="1" applyBorder="1"/>
    <xf numFmtId="0" fontId="23" fillId="0" borderId="1" xfId="0" applyFont="1" applyBorder="1"/>
    <xf numFmtId="0" fontId="24" fillId="0" borderId="1" xfId="0" applyFont="1" applyBorder="1"/>
    <xf numFmtId="0" fontId="7" fillId="0" borderId="1" xfId="0" applyFont="1" applyBorder="1"/>
    <xf numFmtId="43" fontId="7" fillId="0" borderId="2" xfId="1" applyFont="1" applyBorder="1" applyAlignment="1">
      <alignment horizontal="center"/>
    </xf>
    <xf numFmtId="0" fontId="25" fillId="0" borderId="1" xfId="0" applyFont="1" applyBorder="1"/>
    <xf numFmtId="43" fontId="8" fillId="6" borderId="2" xfId="1" applyFont="1" applyFill="1" applyBorder="1" applyAlignment="1">
      <alignment horizontal="center"/>
    </xf>
    <xf numFmtId="43" fontId="8" fillId="6" borderId="4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2" fillId="6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3" fontId="16" fillId="5" borderId="2" xfId="1" applyFont="1" applyFill="1" applyBorder="1" applyAlignment="1">
      <alignment horizontal="center"/>
    </xf>
    <xf numFmtId="43" fontId="16" fillId="5" borderId="3" xfId="1" applyFont="1" applyFill="1" applyBorder="1" applyAlignment="1">
      <alignment horizontal="center"/>
    </xf>
    <xf numFmtId="43" fontId="16" fillId="5" borderId="4" xfId="1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43" fontId="3" fillId="0" borderId="10" xfId="0" applyNumberFormat="1" applyFont="1" applyBorder="1" applyAlignment="1">
      <alignment horizontal="center" vertical="top" wrapText="1"/>
    </xf>
    <xf numFmtId="43" fontId="3" fillId="0" borderId="12" xfId="0" applyNumberFormat="1" applyFont="1" applyBorder="1" applyAlignment="1">
      <alignment horizontal="center" vertical="top" wrapText="1"/>
    </xf>
    <xf numFmtId="43" fontId="3" fillId="0" borderId="11" xfId="0" applyNumberFormat="1" applyFont="1" applyBorder="1" applyAlignment="1">
      <alignment horizontal="center" vertical="top" wrapText="1"/>
    </xf>
    <xf numFmtId="0" fontId="15" fillId="4" borderId="12" xfId="0" applyFont="1" applyFill="1" applyBorder="1" applyAlignment="1">
      <alignment horizontal="center"/>
    </xf>
    <xf numFmtId="43" fontId="15" fillId="3" borderId="12" xfId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3" fontId="8" fillId="0" borderId="2" xfId="1" applyFont="1" applyBorder="1" applyAlignment="1">
      <alignment horizontal="center"/>
    </xf>
    <xf numFmtId="43" fontId="8" fillId="0" borderId="4" xfId="1" applyFont="1" applyBorder="1" applyAlignment="1">
      <alignment horizontal="center"/>
    </xf>
    <xf numFmtId="0" fontId="14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43" fontId="7" fillId="0" borderId="1" xfId="1" applyFont="1" applyBorder="1"/>
    <xf numFmtId="43" fontId="7" fillId="0" borderId="1" xfId="1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showGridLines="0" tabSelected="1" topLeftCell="A13" zoomScaleNormal="100" workbookViewId="0">
      <selection activeCell="D9" sqref="D9:F14"/>
    </sheetView>
  </sheetViews>
  <sheetFormatPr defaultColWidth="9.08203125" defaultRowHeight="24.5" x14ac:dyDescent="0.85"/>
  <cols>
    <col min="1" max="1" width="25.75" style="1" customWidth="1"/>
    <col min="2" max="2" width="31.75" style="1" customWidth="1"/>
    <col min="3" max="3" width="25.25" style="1" customWidth="1"/>
    <col min="4" max="6" width="15.75" style="1" customWidth="1"/>
    <col min="7" max="12" width="18.83203125" style="1" customWidth="1"/>
    <col min="13" max="16384" width="9.08203125" style="1"/>
  </cols>
  <sheetData>
    <row r="1" spans="1:7" x14ac:dyDescent="0.85">
      <c r="A1" s="70" t="s">
        <v>19</v>
      </c>
      <c r="B1" s="70"/>
      <c r="C1" s="70"/>
      <c r="D1" s="70"/>
      <c r="E1" s="70"/>
      <c r="F1" s="70"/>
    </row>
    <row r="2" spans="1:7" x14ac:dyDescent="0.85">
      <c r="A2" s="10" t="s">
        <v>4</v>
      </c>
      <c r="B2" s="75" t="s">
        <v>80</v>
      </c>
      <c r="C2" s="76"/>
      <c r="D2" s="76"/>
      <c r="E2" s="76"/>
      <c r="F2" s="77"/>
    </row>
    <row r="3" spans="1:7" x14ac:dyDescent="0.85">
      <c r="A3" s="10" t="s">
        <v>5</v>
      </c>
      <c r="B3" s="78" t="s">
        <v>111</v>
      </c>
      <c r="C3" s="79"/>
      <c r="D3" s="79"/>
      <c r="E3" s="79"/>
      <c r="F3" s="80"/>
    </row>
    <row r="4" spans="1:7" x14ac:dyDescent="0.85">
      <c r="A4" s="10" t="s">
        <v>23</v>
      </c>
      <c r="B4" s="81" t="s">
        <v>81</v>
      </c>
      <c r="C4" s="82"/>
      <c r="D4" s="82"/>
      <c r="E4" s="82"/>
      <c r="F4" s="83"/>
    </row>
    <row r="5" spans="1:7" x14ac:dyDescent="0.85">
      <c r="A5" s="85" t="s">
        <v>6</v>
      </c>
      <c r="B5" s="71" t="s">
        <v>7</v>
      </c>
      <c r="C5" s="71" t="s">
        <v>18</v>
      </c>
      <c r="D5" s="73" t="s">
        <v>26</v>
      </c>
      <c r="E5" s="74"/>
      <c r="F5" s="84" t="s">
        <v>27</v>
      </c>
    </row>
    <row r="6" spans="1:7" ht="49" x14ac:dyDescent="0.85">
      <c r="A6" s="72"/>
      <c r="B6" s="72"/>
      <c r="C6" s="72"/>
      <c r="D6" s="8" t="s">
        <v>119</v>
      </c>
      <c r="E6" s="9" t="s">
        <v>120</v>
      </c>
      <c r="F6" s="72"/>
    </row>
    <row r="7" spans="1:7" x14ac:dyDescent="0.85">
      <c r="A7" s="49" t="s">
        <v>82</v>
      </c>
      <c r="B7" s="49" t="s">
        <v>84</v>
      </c>
      <c r="C7" s="50"/>
      <c r="D7" s="51"/>
      <c r="E7" s="52"/>
      <c r="F7" s="50"/>
    </row>
    <row r="8" spans="1:7" x14ac:dyDescent="0.85">
      <c r="A8" s="49" t="s">
        <v>83</v>
      </c>
      <c r="B8" s="49" t="s">
        <v>85</v>
      </c>
      <c r="C8" s="50"/>
      <c r="D8" s="51"/>
      <c r="E8" s="52"/>
      <c r="F8" s="50"/>
    </row>
    <row r="9" spans="1:7" x14ac:dyDescent="0.85">
      <c r="A9" s="2" t="s">
        <v>8</v>
      </c>
      <c r="B9" s="2" t="s">
        <v>107</v>
      </c>
      <c r="C9" s="6">
        <v>14068</v>
      </c>
      <c r="D9" s="122">
        <v>337.63200000000001</v>
      </c>
      <c r="E9" s="122">
        <v>675.26</v>
      </c>
      <c r="F9" s="122">
        <v>675.26400000000001</v>
      </c>
    </row>
    <row r="10" spans="1:7" x14ac:dyDescent="0.85">
      <c r="A10" s="2" t="s">
        <v>9</v>
      </c>
      <c r="B10" s="2" t="s">
        <v>86</v>
      </c>
      <c r="C10" s="5">
        <v>45.8</v>
      </c>
      <c r="D10" s="122">
        <v>1.0900000000000001</v>
      </c>
      <c r="E10" s="122">
        <v>2.1</v>
      </c>
      <c r="F10" s="122">
        <v>2.1</v>
      </c>
    </row>
    <row r="11" spans="1:7" x14ac:dyDescent="0.85">
      <c r="A11" s="2" t="s">
        <v>10</v>
      </c>
      <c r="B11" s="2" t="s">
        <v>87</v>
      </c>
      <c r="C11" s="7">
        <v>300</v>
      </c>
      <c r="D11" s="122">
        <v>7.2</v>
      </c>
      <c r="E11" s="122">
        <v>14.4</v>
      </c>
      <c r="F11" s="122">
        <v>14.4</v>
      </c>
    </row>
    <row r="12" spans="1:7" x14ac:dyDescent="0.85">
      <c r="A12" s="2" t="s">
        <v>17</v>
      </c>
      <c r="B12" s="2" t="s">
        <v>15</v>
      </c>
      <c r="C12" s="5">
        <v>150</v>
      </c>
      <c r="D12" s="123">
        <v>3.6</v>
      </c>
      <c r="E12" s="123">
        <v>7.2</v>
      </c>
      <c r="F12" s="123">
        <v>7.2</v>
      </c>
    </row>
    <row r="13" spans="1:7" x14ac:dyDescent="0.85">
      <c r="A13" s="58" t="s">
        <v>102</v>
      </c>
      <c r="B13" s="58" t="s">
        <v>118</v>
      </c>
      <c r="C13" s="6">
        <v>288</v>
      </c>
      <c r="D13" s="122">
        <v>6.9119999999999999</v>
      </c>
      <c r="E13" s="122">
        <v>13.824</v>
      </c>
      <c r="F13" s="122">
        <v>13.824</v>
      </c>
    </row>
    <row r="14" spans="1:7" x14ac:dyDescent="0.85">
      <c r="A14" s="2" t="s">
        <v>88</v>
      </c>
      <c r="B14" s="2" t="s">
        <v>16</v>
      </c>
      <c r="C14" s="6">
        <v>20</v>
      </c>
      <c r="D14" s="122">
        <v>0.48</v>
      </c>
      <c r="E14" s="122">
        <v>0.96</v>
      </c>
      <c r="F14" s="122">
        <v>0.96</v>
      </c>
    </row>
    <row r="15" spans="1:7" s="17" customFormat="1" x14ac:dyDescent="0.85">
      <c r="A15" s="68" t="s">
        <v>11</v>
      </c>
      <c r="B15" s="69"/>
      <c r="C15" s="15"/>
      <c r="D15" s="16">
        <f>SUM(D9:D14)</f>
        <v>356.91399999999999</v>
      </c>
      <c r="E15" s="16">
        <f>SUM(E9:E14)</f>
        <v>713.74400000000003</v>
      </c>
      <c r="F15" s="16">
        <f>SUM(F9:F14)</f>
        <v>713.74800000000005</v>
      </c>
    </row>
    <row r="16" spans="1:7" x14ac:dyDescent="0.85">
      <c r="A16" s="13" t="s">
        <v>20</v>
      </c>
      <c r="B16" s="12" t="s">
        <v>61</v>
      </c>
      <c r="C16" s="5"/>
      <c r="D16" s="39">
        <v>0</v>
      </c>
      <c r="E16" s="39">
        <v>0</v>
      </c>
      <c r="F16" s="34">
        <f>8*30</f>
        <v>240</v>
      </c>
      <c r="G16" s="53" t="s">
        <v>41</v>
      </c>
    </row>
    <row r="17" spans="1:12" x14ac:dyDescent="0.85">
      <c r="A17" s="5"/>
      <c r="B17" s="12" t="s">
        <v>59</v>
      </c>
      <c r="C17" s="5"/>
      <c r="D17" s="39">
        <v>0</v>
      </c>
      <c r="E17" s="39">
        <v>0</v>
      </c>
      <c r="F17" s="34">
        <f>8*30</f>
        <v>240</v>
      </c>
      <c r="G17" s="11"/>
    </row>
    <row r="18" spans="1:12" x14ac:dyDescent="0.85">
      <c r="A18" s="5"/>
      <c r="B18" s="12" t="s">
        <v>21</v>
      </c>
      <c r="C18" s="5"/>
      <c r="D18" s="39">
        <f>350+(350*7/100)</f>
        <v>374.5</v>
      </c>
      <c r="E18" s="39">
        <f>350+(350*7/100)</f>
        <v>374.5</v>
      </c>
      <c r="F18" s="34">
        <f>700+(700*7/100)</f>
        <v>749</v>
      </c>
      <c r="G18" s="53">
        <f>2800/2/2</f>
        <v>700</v>
      </c>
    </row>
    <row r="19" spans="1:12" x14ac:dyDescent="0.85">
      <c r="A19" s="5"/>
      <c r="B19" s="12" t="s">
        <v>62</v>
      </c>
      <c r="C19" s="5"/>
      <c r="D19" s="39">
        <v>1200</v>
      </c>
      <c r="E19" s="39">
        <v>2400</v>
      </c>
      <c r="F19" s="34">
        <v>2400</v>
      </c>
      <c r="G19" s="11" t="s">
        <v>125</v>
      </c>
    </row>
    <row r="20" spans="1:12" s="17" customFormat="1" x14ac:dyDescent="0.85">
      <c r="A20" s="68" t="s">
        <v>24</v>
      </c>
      <c r="B20" s="69"/>
      <c r="C20" s="15"/>
      <c r="D20" s="16">
        <f>SUM(D16:D19)</f>
        <v>1574.5</v>
      </c>
      <c r="E20" s="16">
        <f>SUM(E16:E19)</f>
        <v>2774.5</v>
      </c>
      <c r="F20" s="33">
        <f>SUM(F16:F19)</f>
        <v>3629</v>
      </c>
      <c r="G20" s="61" t="s">
        <v>36</v>
      </c>
      <c r="H20" s="62"/>
      <c r="I20" s="61" t="s">
        <v>37</v>
      </c>
      <c r="J20" s="62"/>
      <c r="K20" s="61" t="s">
        <v>38</v>
      </c>
      <c r="L20" s="62"/>
    </row>
    <row r="21" spans="1:12" s="17" customFormat="1" ht="61.5" x14ac:dyDescent="0.85">
      <c r="A21" s="64" t="s">
        <v>22</v>
      </c>
      <c r="B21" s="64"/>
      <c r="C21" s="64"/>
      <c r="D21" s="29">
        <f>+D15+D20</f>
        <v>1931.414</v>
      </c>
      <c r="E21" s="29">
        <f t="shared" ref="E21:F21" si="0">+E15+E20</f>
        <v>3488.2440000000001</v>
      </c>
      <c r="F21" s="29">
        <f t="shared" si="0"/>
        <v>4342.7479999999996</v>
      </c>
      <c r="G21" s="26" t="s">
        <v>2</v>
      </c>
      <c r="H21" s="26" t="s">
        <v>3</v>
      </c>
      <c r="I21" s="26" t="s">
        <v>2</v>
      </c>
      <c r="J21" s="26" t="s">
        <v>3</v>
      </c>
      <c r="K21" s="26" t="s">
        <v>2</v>
      </c>
      <c r="L21" s="26" t="s">
        <v>3</v>
      </c>
    </row>
    <row r="22" spans="1:12" x14ac:dyDescent="0.85">
      <c r="A22" s="65" t="s">
        <v>25</v>
      </c>
      <c r="B22" s="66"/>
      <c r="C22" s="67"/>
      <c r="D22" s="18">
        <v>2000</v>
      </c>
      <c r="E22" s="18">
        <v>3500</v>
      </c>
      <c r="F22" s="18">
        <v>4500</v>
      </c>
      <c r="G22" s="27">
        <v>3000</v>
      </c>
      <c r="H22" s="27">
        <v>1500</v>
      </c>
      <c r="I22" s="27">
        <v>5000</v>
      </c>
      <c r="J22" s="27">
        <v>2500</v>
      </c>
      <c r="K22" s="27">
        <v>2000</v>
      </c>
      <c r="L22" s="27">
        <v>1000</v>
      </c>
    </row>
    <row r="23" spans="1:12" x14ac:dyDescent="0.85">
      <c r="A23" s="3"/>
      <c r="B23" s="3"/>
      <c r="C23" s="3"/>
      <c r="D23" s="3"/>
      <c r="E23" s="3"/>
      <c r="F23" s="3"/>
    </row>
    <row r="24" spans="1:12" ht="205.5" customHeight="1" x14ac:dyDescent="0.85">
      <c r="A24" s="3"/>
      <c r="B24" s="3"/>
      <c r="C24" s="3"/>
      <c r="D24" s="3"/>
      <c r="E24" s="3"/>
      <c r="F24" s="3"/>
      <c r="G24" s="63" t="s">
        <v>44</v>
      </c>
      <c r="H24" s="63"/>
      <c r="I24" s="63" t="s">
        <v>45</v>
      </c>
      <c r="J24" s="63"/>
      <c r="K24" s="63" t="s">
        <v>46</v>
      </c>
      <c r="L24" s="63"/>
    </row>
    <row r="25" spans="1:12" x14ac:dyDescent="0.85">
      <c r="A25" s="4" t="s">
        <v>12</v>
      </c>
      <c r="B25" s="1" t="s">
        <v>13</v>
      </c>
    </row>
    <row r="26" spans="1:12" x14ac:dyDescent="0.85">
      <c r="B26" s="1" t="s">
        <v>14</v>
      </c>
    </row>
  </sheetData>
  <mergeCells count="19">
    <mergeCell ref="A21:C21"/>
    <mergeCell ref="A22:C22"/>
    <mergeCell ref="A15:B15"/>
    <mergeCell ref="A20:B20"/>
    <mergeCell ref="A1:F1"/>
    <mergeCell ref="C5:C6"/>
    <mergeCell ref="D5:E5"/>
    <mergeCell ref="B2:F2"/>
    <mergeCell ref="B3:F3"/>
    <mergeCell ref="B4:F4"/>
    <mergeCell ref="F5:F6"/>
    <mergeCell ref="A5:A6"/>
    <mergeCell ref="B5:B6"/>
    <mergeCell ref="G20:H20"/>
    <mergeCell ref="I20:J20"/>
    <mergeCell ref="K20:L20"/>
    <mergeCell ref="G24:H24"/>
    <mergeCell ref="I24:J24"/>
    <mergeCell ref="K24:L24"/>
  </mergeCells>
  <printOptions horizontalCentered="1"/>
  <pageMargins left="0.37" right="0.21" top="0.57999999999999996" bottom="0.47" header="0.3" footer="0.3"/>
  <pageSetup paperSize="9" scale="5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5"/>
  <sheetViews>
    <sheetView showGridLines="0" zoomScale="90" zoomScaleNormal="90" workbookViewId="0">
      <pane ySplit="4" topLeftCell="A5" activePane="bottomLeft" state="frozen"/>
      <selection pane="bottomLeft" activeCell="D7" sqref="D7:F12"/>
    </sheetView>
  </sheetViews>
  <sheetFormatPr defaultColWidth="9.08203125" defaultRowHeight="24.5" x14ac:dyDescent="0.85"/>
  <cols>
    <col min="1" max="1" width="25.75" style="1" customWidth="1"/>
    <col min="2" max="2" width="33.75" style="1" customWidth="1"/>
    <col min="3" max="3" width="25.25" style="1" customWidth="1"/>
    <col min="4" max="6" width="15.75" style="1" customWidth="1"/>
    <col min="7" max="12" width="19.25" style="1" customWidth="1"/>
    <col min="13" max="16384" width="9.08203125" style="1"/>
  </cols>
  <sheetData>
    <row r="1" spans="1:7" x14ac:dyDescent="0.85">
      <c r="A1" s="86" t="s">
        <v>19</v>
      </c>
      <c r="B1" s="86"/>
      <c r="C1" s="86"/>
      <c r="D1" s="86"/>
      <c r="E1" s="86"/>
      <c r="F1" s="86"/>
    </row>
    <row r="2" spans="1:7" x14ac:dyDescent="0.85">
      <c r="A2" s="10" t="s">
        <v>4</v>
      </c>
      <c r="B2" s="75" t="s">
        <v>80</v>
      </c>
      <c r="C2" s="76"/>
      <c r="D2" s="76"/>
      <c r="E2" s="76"/>
      <c r="F2" s="77"/>
    </row>
    <row r="3" spans="1:7" x14ac:dyDescent="0.85">
      <c r="A3" s="10" t="s">
        <v>5</v>
      </c>
      <c r="B3" s="78" t="s">
        <v>112</v>
      </c>
      <c r="C3" s="79"/>
      <c r="D3" s="79"/>
      <c r="E3" s="79"/>
      <c r="F3" s="80"/>
    </row>
    <row r="4" spans="1:7" x14ac:dyDescent="0.85">
      <c r="A4" s="10" t="s">
        <v>23</v>
      </c>
      <c r="B4" s="87" t="s">
        <v>93</v>
      </c>
      <c r="C4" s="88"/>
      <c r="D4" s="88"/>
      <c r="E4" s="88"/>
      <c r="F4" s="89"/>
    </row>
    <row r="5" spans="1:7" x14ac:dyDescent="0.85">
      <c r="A5" s="85" t="s">
        <v>6</v>
      </c>
      <c r="B5" s="71" t="s">
        <v>7</v>
      </c>
      <c r="C5" s="71" t="s">
        <v>18</v>
      </c>
      <c r="D5" s="73" t="s">
        <v>26</v>
      </c>
      <c r="E5" s="74"/>
      <c r="F5" s="84" t="s">
        <v>27</v>
      </c>
    </row>
    <row r="6" spans="1:7" ht="49" x14ac:dyDescent="0.85">
      <c r="A6" s="72"/>
      <c r="B6" s="72"/>
      <c r="C6" s="72"/>
      <c r="D6" s="8" t="s">
        <v>119</v>
      </c>
      <c r="E6" s="9" t="s">
        <v>120</v>
      </c>
      <c r="F6" s="72"/>
    </row>
    <row r="7" spans="1:7" x14ac:dyDescent="0.85">
      <c r="A7" s="2" t="s">
        <v>8</v>
      </c>
      <c r="B7" s="57" t="s">
        <v>116</v>
      </c>
      <c r="C7" s="6">
        <v>58617</v>
      </c>
      <c r="D7" s="122">
        <v>1406.79</v>
      </c>
      <c r="E7" s="122">
        <v>2813.59</v>
      </c>
      <c r="F7" s="122">
        <v>2813.59</v>
      </c>
    </row>
    <row r="8" spans="1:7" x14ac:dyDescent="0.85">
      <c r="A8" s="2" t="s">
        <v>9</v>
      </c>
      <c r="B8" s="2" t="s">
        <v>94</v>
      </c>
      <c r="C8" s="5">
        <v>50</v>
      </c>
      <c r="D8" s="122">
        <v>1.2</v>
      </c>
      <c r="E8" s="122">
        <v>2.4</v>
      </c>
      <c r="F8" s="122">
        <v>2.4</v>
      </c>
    </row>
    <row r="9" spans="1:7" x14ac:dyDescent="0.85">
      <c r="A9" s="2" t="s">
        <v>10</v>
      </c>
      <c r="B9" s="2" t="s">
        <v>15</v>
      </c>
      <c r="C9" s="7">
        <v>150</v>
      </c>
      <c r="D9" s="122">
        <v>3.6</v>
      </c>
      <c r="E9" s="122">
        <v>7.2</v>
      </c>
      <c r="F9" s="122">
        <v>7.2</v>
      </c>
    </row>
    <row r="10" spans="1:7" x14ac:dyDescent="0.85">
      <c r="A10" s="2" t="s">
        <v>89</v>
      </c>
      <c r="B10" s="2" t="s">
        <v>15</v>
      </c>
      <c r="C10" s="6">
        <v>450</v>
      </c>
      <c r="D10" s="122">
        <v>10.8</v>
      </c>
      <c r="E10" s="122">
        <v>21.6</v>
      </c>
      <c r="F10" s="122">
        <v>21.6</v>
      </c>
    </row>
    <row r="11" spans="1:7" x14ac:dyDescent="0.85">
      <c r="A11" s="2" t="s">
        <v>90</v>
      </c>
      <c r="B11" s="2" t="s">
        <v>15</v>
      </c>
      <c r="C11" s="6">
        <v>20</v>
      </c>
      <c r="D11" s="122">
        <v>0.48</v>
      </c>
      <c r="E11" s="122">
        <v>0.96</v>
      </c>
      <c r="F11" s="122">
        <v>0.96</v>
      </c>
    </row>
    <row r="12" spans="1:7" x14ac:dyDescent="0.85">
      <c r="A12" s="58" t="s">
        <v>91</v>
      </c>
      <c r="B12" s="58" t="s">
        <v>117</v>
      </c>
      <c r="C12" s="6">
        <v>700</v>
      </c>
      <c r="D12" s="122">
        <v>16.8</v>
      </c>
      <c r="E12" s="122">
        <v>33.6</v>
      </c>
      <c r="F12" s="122">
        <v>33.6</v>
      </c>
    </row>
    <row r="13" spans="1:7" s="17" customFormat="1" x14ac:dyDescent="0.85">
      <c r="A13" s="68" t="s">
        <v>11</v>
      </c>
      <c r="B13" s="69"/>
      <c r="C13" s="15"/>
      <c r="D13" s="16">
        <f>SUM(D7:D12)</f>
        <v>1439.6699999999998</v>
      </c>
      <c r="E13" s="16">
        <f>SUM(E7:E12)</f>
        <v>2879.35</v>
      </c>
      <c r="F13" s="16">
        <f>SUM(F7:F12)</f>
        <v>2879.35</v>
      </c>
    </row>
    <row r="14" spans="1:7" x14ac:dyDescent="0.85">
      <c r="A14" s="13" t="s">
        <v>20</v>
      </c>
      <c r="B14" s="12" t="s">
        <v>60</v>
      </c>
      <c r="C14" s="5"/>
      <c r="D14" s="59">
        <v>0</v>
      </c>
      <c r="E14" s="59">
        <v>0</v>
      </c>
      <c r="F14" s="34">
        <f>8*30</f>
        <v>240</v>
      </c>
      <c r="G14" s="11" t="s">
        <v>41</v>
      </c>
    </row>
    <row r="15" spans="1:7" x14ac:dyDescent="0.85">
      <c r="A15" s="5"/>
      <c r="B15" s="12" t="s">
        <v>59</v>
      </c>
      <c r="C15" s="5"/>
      <c r="D15" s="59">
        <v>0</v>
      </c>
      <c r="E15" s="59">
        <v>0</v>
      </c>
      <c r="F15" s="34">
        <f>8*30</f>
        <v>240</v>
      </c>
      <c r="G15" s="11"/>
    </row>
    <row r="16" spans="1:7" x14ac:dyDescent="0.85">
      <c r="A16" s="5"/>
      <c r="B16" s="12" t="s">
        <v>21</v>
      </c>
      <c r="C16" s="5"/>
      <c r="D16" s="39">
        <f>350+(350*7/100)</f>
        <v>374.5</v>
      </c>
      <c r="E16" s="39">
        <f>350+(350*7/100)</f>
        <v>374.5</v>
      </c>
      <c r="F16" s="34">
        <f>700+(700*7/100)</f>
        <v>749</v>
      </c>
      <c r="G16" s="11">
        <f>2800/2/2</f>
        <v>700</v>
      </c>
    </row>
    <row r="17" spans="1:12" x14ac:dyDescent="0.85">
      <c r="A17" s="5"/>
      <c r="B17" s="12" t="s">
        <v>62</v>
      </c>
      <c r="C17" s="5"/>
      <c r="D17" s="39">
        <v>1200</v>
      </c>
      <c r="E17" s="39">
        <v>2400</v>
      </c>
      <c r="F17" s="39">
        <v>2400</v>
      </c>
      <c r="G17" s="11"/>
    </row>
    <row r="18" spans="1:12" x14ac:dyDescent="0.85">
      <c r="A18" s="90" t="s">
        <v>24</v>
      </c>
      <c r="B18" s="91"/>
      <c r="C18" s="14"/>
      <c r="D18" s="16">
        <f>SUM(D14:D17)</f>
        <v>1574.5</v>
      </c>
      <c r="E18" s="16">
        <f>SUM(E14:E17)</f>
        <v>2774.5</v>
      </c>
      <c r="F18" s="33">
        <f>SUM(F14:F17)</f>
        <v>3629</v>
      </c>
      <c r="G18" s="61" t="s">
        <v>36</v>
      </c>
      <c r="H18" s="62"/>
      <c r="I18" s="61" t="s">
        <v>37</v>
      </c>
      <c r="J18" s="62"/>
      <c r="K18" s="61" t="s">
        <v>38</v>
      </c>
      <c r="L18" s="62"/>
    </row>
    <row r="19" spans="1:12" ht="61.5" x14ac:dyDescent="0.85">
      <c r="A19" s="64" t="s">
        <v>22</v>
      </c>
      <c r="B19" s="64"/>
      <c r="C19" s="64"/>
      <c r="D19" s="29">
        <f>+D13+D18</f>
        <v>3014.17</v>
      </c>
      <c r="E19" s="29">
        <f t="shared" ref="E19:F19" si="0">+E13+E18</f>
        <v>5653.85</v>
      </c>
      <c r="F19" s="29">
        <f t="shared" si="0"/>
        <v>6508.35</v>
      </c>
      <c r="G19" s="26" t="s">
        <v>2</v>
      </c>
      <c r="H19" s="26" t="s">
        <v>3</v>
      </c>
      <c r="I19" s="26" t="s">
        <v>2</v>
      </c>
      <c r="J19" s="26" t="s">
        <v>3</v>
      </c>
      <c r="K19" s="26" t="s">
        <v>2</v>
      </c>
      <c r="L19" s="26" t="s">
        <v>3</v>
      </c>
    </row>
    <row r="20" spans="1:12" x14ac:dyDescent="0.85">
      <c r="A20" s="65" t="s">
        <v>25</v>
      </c>
      <c r="B20" s="66"/>
      <c r="C20" s="67"/>
      <c r="D20" s="18">
        <v>3500</v>
      </c>
      <c r="E20" s="18">
        <v>6000</v>
      </c>
      <c r="F20" s="18">
        <v>7000</v>
      </c>
      <c r="G20" s="27">
        <v>2000</v>
      </c>
      <c r="H20" s="27">
        <v>1000</v>
      </c>
      <c r="I20" s="27">
        <v>4000</v>
      </c>
      <c r="J20" s="27">
        <v>2000</v>
      </c>
      <c r="K20" s="27">
        <v>4000</v>
      </c>
      <c r="L20" s="27">
        <v>2000</v>
      </c>
    </row>
    <row r="21" spans="1:12" x14ac:dyDescent="0.85">
      <c r="A21" s="3"/>
      <c r="B21" s="3"/>
      <c r="C21" s="3"/>
      <c r="D21" s="3"/>
      <c r="E21" s="3"/>
      <c r="F21" s="3"/>
    </row>
    <row r="22" spans="1:12" ht="53.25" customHeight="1" x14ac:dyDescent="0.85">
      <c r="A22" s="3"/>
      <c r="B22" s="3"/>
      <c r="C22" s="3"/>
      <c r="D22" s="3"/>
      <c r="E22" s="3"/>
      <c r="F22" s="3"/>
      <c r="G22" s="63" t="s">
        <v>49</v>
      </c>
      <c r="H22" s="63"/>
      <c r="I22" s="63" t="s">
        <v>48</v>
      </c>
      <c r="J22" s="63"/>
      <c r="K22" s="63" t="s">
        <v>47</v>
      </c>
      <c r="L22" s="63"/>
    </row>
    <row r="23" spans="1:12" ht="50.25" customHeight="1" x14ac:dyDescent="0.85">
      <c r="A23" s="3"/>
      <c r="B23" s="3"/>
      <c r="C23" s="3"/>
      <c r="D23" s="3"/>
      <c r="E23" s="3"/>
      <c r="F23" s="3"/>
    </row>
    <row r="24" spans="1:12" x14ac:dyDescent="0.85">
      <c r="A24" s="4" t="s">
        <v>12</v>
      </c>
      <c r="B24" s="1" t="s">
        <v>13</v>
      </c>
    </row>
    <row r="25" spans="1:12" x14ac:dyDescent="0.85">
      <c r="B25" s="1" t="s">
        <v>14</v>
      </c>
    </row>
  </sheetData>
  <mergeCells count="19">
    <mergeCell ref="A20:C20"/>
    <mergeCell ref="A13:B13"/>
    <mergeCell ref="A19:C19"/>
    <mergeCell ref="A18:B18"/>
    <mergeCell ref="G22:H22"/>
    <mergeCell ref="I22:J22"/>
    <mergeCell ref="K22:L22"/>
    <mergeCell ref="G18:H18"/>
    <mergeCell ref="I18:J18"/>
    <mergeCell ref="K18:L18"/>
    <mergeCell ref="F5:F6"/>
    <mergeCell ref="A1:F1"/>
    <mergeCell ref="B2:F2"/>
    <mergeCell ref="B3:F3"/>
    <mergeCell ref="B4:F4"/>
    <mergeCell ref="A5:A6"/>
    <mergeCell ref="B5:B6"/>
    <mergeCell ref="C5:C6"/>
    <mergeCell ref="D5:E5"/>
  </mergeCells>
  <pageMargins left="0.7" right="0.7" top="0.75" bottom="0.75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6"/>
  <sheetViews>
    <sheetView showGridLines="0" topLeftCell="A4" workbookViewId="0">
      <selection activeCell="D7" sqref="D7:F13"/>
    </sheetView>
  </sheetViews>
  <sheetFormatPr defaultColWidth="9.08203125" defaultRowHeight="24.5" x14ac:dyDescent="0.85"/>
  <cols>
    <col min="1" max="1" width="25.75" style="1" customWidth="1"/>
    <col min="2" max="2" width="34.75" style="1" customWidth="1"/>
    <col min="3" max="3" width="25.25" style="1" customWidth="1"/>
    <col min="4" max="6" width="15.75" style="1" customWidth="1"/>
    <col min="7" max="12" width="19.08203125" style="1" customWidth="1"/>
    <col min="13" max="16384" width="9.08203125" style="1"/>
  </cols>
  <sheetData>
    <row r="1" spans="1:7" x14ac:dyDescent="0.85">
      <c r="A1" s="86" t="s">
        <v>19</v>
      </c>
      <c r="B1" s="86"/>
      <c r="C1" s="86"/>
      <c r="D1" s="86"/>
      <c r="E1" s="86"/>
      <c r="F1" s="86"/>
    </row>
    <row r="2" spans="1:7" x14ac:dyDescent="0.85">
      <c r="A2" s="10" t="s">
        <v>4</v>
      </c>
      <c r="B2" s="75" t="s">
        <v>80</v>
      </c>
      <c r="C2" s="76"/>
      <c r="D2" s="76"/>
      <c r="E2" s="76"/>
      <c r="F2" s="77"/>
    </row>
    <row r="3" spans="1:7" x14ac:dyDescent="0.85">
      <c r="A3" s="10" t="s">
        <v>5</v>
      </c>
      <c r="B3" s="78" t="s">
        <v>113</v>
      </c>
      <c r="C3" s="79"/>
      <c r="D3" s="79"/>
      <c r="E3" s="79"/>
      <c r="F3" s="80"/>
    </row>
    <row r="4" spans="1:7" x14ac:dyDescent="0.85">
      <c r="A4" s="10" t="s">
        <v>23</v>
      </c>
      <c r="B4" s="87" t="s">
        <v>92</v>
      </c>
      <c r="C4" s="88"/>
      <c r="D4" s="88"/>
      <c r="E4" s="88"/>
      <c r="F4" s="89"/>
    </row>
    <row r="5" spans="1:7" x14ac:dyDescent="0.85">
      <c r="A5" s="85" t="s">
        <v>6</v>
      </c>
      <c r="B5" s="71" t="s">
        <v>7</v>
      </c>
      <c r="C5" s="71" t="s">
        <v>18</v>
      </c>
      <c r="D5" s="73" t="s">
        <v>26</v>
      </c>
      <c r="E5" s="74"/>
      <c r="F5" s="84" t="s">
        <v>27</v>
      </c>
    </row>
    <row r="6" spans="1:7" ht="49" x14ac:dyDescent="0.85">
      <c r="A6" s="72"/>
      <c r="B6" s="72"/>
      <c r="C6" s="72"/>
      <c r="D6" s="8" t="s">
        <v>119</v>
      </c>
      <c r="E6" s="9" t="s">
        <v>120</v>
      </c>
      <c r="F6" s="72"/>
    </row>
    <row r="7" spans="1:7" x14ac:dyDescent="0.85">
      <c r="A7" s="2" t="s">
        <v>8</v>
      </c>
      <c r="B7" s="54" t="s">
        <v>99</v>
      </c>
      <c r="C7" s="6">
        <v>117233</v>
      </c>
      <c r="D7" s="122">
        <v>2993</v>
      </c>
      <c r="E7" s="122">
        <v>5987</v>
      </c>
      <c r="F7" s="122">
        <v>5987</v>
      </c>
    </row>
    <row r="8" spans="1:7" x14ac:dyDescent="0.85">
      <c r="A8" s="2" t="s">
        <v>9</v>
      </c>
      <c r="B8" s="2" t="s">
        <v>94</v>
      </c>
      <c r="C8" s="5">
        <v>150</v>
      </c>
      <c r="D8" s="122">
        <v>3.6</v>
      </c>
      <c r="E8" s="122">
        <v>7.2</v>
      </c>
      <c r="F8" s="122">
        <v>7.2</v>
      </c>
    </row>
    <row r="9" spans="1:7" x14ac:dyDescent="0.85">
      <c r="A9" s="2" t="s">
        <v>10</v>
      </c>
      <c r="B9" s="2" t="s">
        <v>15</v>
      </c>
      <c r="C9" s="6">
        <v>150</v>
      </c>
      <c r="D9" s="122">
        <v>3.6</v>
      </c>
      <c r="E9" s="122">
        <v>7.2</v>
      </c>
      <c r="F9" s="122">
        <v>7.2</v>
      </c>
    </row>
    <row r="10" spans="1:7" x14ac:dyDescent="0.85">
      <c r="A10" s="2" t="s">
        <v>17</v>
      </c>
      <c r="B10" s="2" t="s">
        <v>15</v>
      </c>
      <c r="C10" s="5">
        <v>450</v>
      </c>
      <c r="D10" s="123">
        <v>10.8</v>
      </c>
      <c r="E10" s="123">
        <v>21.6</v>
      </c>
      <c r="F10" s="123">
        <v>21.6</v>
      </c>
    </row>
    <row r="11" spans="1:7" x14ac:dyDescent="0.85">
      <c r="A11" s="2" t="s">
        <v>90</v>
      </c>
      <c r="B11" s="2" t="s">
        <v>15</v>
      </c>
      <c r="C11" s="5">
        <v>20</v>
      </c>
      <c r="D11" s="123">
        <v>0.48</v>
      </c>
      <c r="E11" s="123">
        <v>0.96</v>
      </c>
      <c r="F11" s="123">
        <v>0.96</v>
      </c>
    </row>
    <row r="12" spans="1:7" x14ac:dyDescent="0.85">
      <c r="A12" s="2" t="s">
        <v>95</v>
      </c>
      <c r="B12" s="2" t="s">
        <v>16</v>
      </c>
      <c r="C12" s="5">
        <v>50</v>
      </c>
      <c r="D12" s="123">
        <v>1.2</v>
      </c>
      <c r="E12" s="123">
        <v>2.4</v>
      </c>
      <c r="F12" s="123">
        <v>2.4</v>
      </c>
    </row>
    <row r="13" spans="1:7" x14ac:dyDescent="0.85">
      <c r="A13" s="2" t="s">
        <v>96</v>
      </c>
      <c r="B13" s="56" t="s">
        <v>106</v>
      </c>
      <c r="C13" s="5">
        <v>1120</v>
      </c>
      <c r="D13" s="122">
        <v>26.88</v>
      </c>
      <c r="E13" s="122">
        <v>53.76</v>
      </c>
      <c r="F13" s="122">
        <v>53.76</v>
      </c>
    </row>
    <row r="14" spans="1:7" s="17" customFormat="1" x14ac:dyDescent="0.85">
      <c r="A14" s="68" t="s">
        <v>11</v>
      </c>
      <c r="B14" s="69"/>
      <c r="C14" s="15"/>
      <c r="D14" s="16">
        <f>SUM(D7:D13)</f>
        <v>3039.56</v>
      </c>
      <c r="E14" s="16">
        <f>SUM(E7:E13)</f>
        <v>6080.12</v>
      </c>
      <c r="F14" s="16">
        <f>SUM(F7:F13)</f>
        <v>6080.12</v>
      </c>
    </row>
    <row r="15" spans="1:7" x14ac:dyDescent="0.85">
      <c r="A15" s="13" t="s">
        <v>20</v>
      </c>
      <c r="B15" s="12" t="s">
        <v>60</v>
      </c>
      <c r="C15" s="5"/>
      <c r="D15" s="39">
        <v>0</v>
      </c>
      <c r="E15" s="39">
        <v>0</v>
      </c>
      <c r="F15" s="34">
        <f>8*30</f>
        <v>240</v>
      </c>
      <c r="G15" s="11" t="s">
        <v>41</v>
      </c>
    </row>
    <row r="16" spans="1:7" x14ac:dyDescent="0.85">
      <c r="A16" s="5"/>
      <c r="B16" s="12" t="s">
        <v>59</v>
      </c>
      <c r="C16" s="5"/>
      <c r="D16" s="39">
        <v>0</v>
      </c>
      <c r="E16" s="39">
        <v>0</v>
      </c>
      <c r="F16" s="34">
        <f>8*30</f>
        <v>240</v>
      </c>
      <c r="G16" s="11"/>
    </row>
    <row r="17" spans="1:12" x14ac:dyDescent="0.85">
      <c r="A17" s="5"/>
      <c r="B17" s="12" t="s">
        <v>21</v>
      </c>
      <c r="C17" s="5"/>
      <c r="D17" s="39">
        <f>350+(350*7/100)</f>
        <v>374.5</v>
      </c>
      <c r="E17" s="39">
        <f>350+(350*7/100)</f>
        <v>374.5</v>
      </c>
      <c r="F17" s="34">
        <f>700+(700*7/100)</f>
        <v>749</v>
      </c>
      <c r="G17" s="11">
        <f>2800/2/2</f>
        <v>700</v>
      </c>
    </row>
    <row r="18" spans="1:12" x14ac:dyDescent="0.85">
      <c r="A18" s="5"/>
      <c r="B18" s="12" t="s">
        <v>53</v>
      </c>
      <c r="C18" s="5"/>
      <c r="D18" s="39">
        <v>1200</v>
      </c>
      <c r="E18" s="39">
        <v>2400</v>
      </c>
      <c r="F18" s="34">
        <v>2400</v>
      </c>
      <c r="G18" s="11"/>
    </row>
    <row r="19" spans="1:12" s="17" customFormat="1" x14ac:dyDescent="0.85">
      <c r="A19" s="68" t="s">
        <v>24</v>
      </c>
      <c r="B19" s="69"/>
      <c r="C19" s="15"/>
      <c r="D19" s="16">
        <f>SUM(D15:D18)</f>
        <v>1574.5</v>
      </c>
      <c r="E19" s="16">
        <f>SUM(E15:E18)</f>
        <v>2774.5</v>
      </c>
      <c r="F19" s="33">
        <f>SUM(F15:F18)</f>
        <v>3629</v>
      </c>
      <c r="G19" s="61" t="s">
        <v>36</v>
      </c>
      <c r="H19" s="62"/>
      <c r="I19" s="61" t="s">
        <v>37</v>
      </c>
      <c r="J19" s="62"/>
      <c r="K19" s="61" t="s">
        <v>38</v>
      </c>
      <c r="L19" s="62"/>
    </row>
    <row r="20" spans="1:12" s="17" customFormat="1" ht="61.5" x14ac:dyDescent="0.85">
      <c r="A20" s="64" t="s">
        <v>22</v>
      </c>
      <c r="B20" s="64"/>
      <c r="C20" s="64"/>
      <c r="D20" s="29">
        <f>+D14+D19</f>
        <v>4614.0599999999995</v>
      </c>
      <c r="E20" s="29">
        <f>+E14+E19</f>
        <v>8854.619999999999</v>
      </c>
      <c r="F20" s="29">
        <f>+F14+F19</f>
        <v>9709.119999999999</v>
      </c>
      <c r="G20" s="26" t="s">
        <v>2</v>
      </c>
      <c r="H20" s="26" t="s">
        <v>3</v>
      </c>
      <c r="I20" s="26" t="s">
        <v>2</v>
      </c>
      <c r="J20" s="26" t="s">
        <v>3</v>
      </c>
      <c r="K20" s="26" t="s">
        <v>2</v>
      </c>
      <c r="L20" s="26" t="s">
        <v>3</v>
      </c>
    </row>
    <row r="21" spans="1:12" x14ac:dyDescent="0.85">
      <c r="A21" s="65" t="s">
        <v>25</v>
      </c>
      <c r="B21" s="66"/>
      <c r="C21" s="67"/>
      <c r="D21" s="18">
        <v>5000</v>
      </c>
      <c r="E21" s="18">
        <v>9000</v>
      </c>
      <c r="F21" s="18">
        <v>10000</v>
      </c>
      <c r="G21" s="27">
        <v>2000</v>
      </c>
      <c r="H21" s="27">
        <v>1000</v>
      </c>
      <c r="I21" s="27">
        <v>4000</v>
      </c>
      <c r="J21" s="27">
        <v>2000</v>
      </c>
      <c r="K21" s="27">
        <v>4000</v>
      </c>
      <c r="L21" s="27">
        <v>2000</v>
      </c>
    </row>
    <row r="22" spans="1:12" x14ac:dyDescent="0.85">
      <c r="A22" s="3"/>
      <c r="B22" s="3"/>
      <c r="C22" s="3"/>
      <c r="D22" s="3"/>
      <c r="E22" s="3"/>
      <c r="F22" s="3"/>
    </row>
    <row r="23" spans="1:12" ht="57" customHeight="1" x14ac:dyDescent="0.85">
      <c r="A23" s="3"/>
      <c r="B23" s="3"/>
      <c r="C23" s="3"/>
      <c r="D23" s="3"/>
      <c r="E23" s="3"/>
      <c r="F23" s="3"/>
      <c r="G23" s="63" t="s">
        <v>49</v>
      </c>
      <c r="H23" s="63"/>
      <c r="I23" s="63" t="s">
        <v>48</v>
      </c>
      <c r="J23" s="63"/>
      <c r="K23" s="63" t="s">
        <v>47</v>
      </c>
      <c r="L23" s="63"/>
    </row>
    <row r="24" spans="1:12" ht="50.25" customHeight="1" x14ac:dyDescent="0.85">
      <c r="A24" s="3"/>
      <c r="B24" s="3"/>
      <c r="C24" s="3"/>
      <c r="D24" s="3"/>
      <c r="E24" s="3"/>
      <c r="F24" s="3"/>
    </row>
    <row r="25" spans="1:12" x14ac:dyDescent="0.85">
      <c r="A25" s="4" t="s">
        <v>12</v>
      </c>
      <c r="B25" s="1" t="s">
        <v>13</v>
      </c>
    </row>
    <row r="26" spans="1:12" x14ac:dyDescent="0.85">
      <c r="B26" s="1" t="s">
        <v>14</v>
      </c>
    </row>
  </sheetData>
  <mergeCells count="19">
    <mergeCell ref="A21:C21"/>
    <mergeCell ref="A14:B14"/>
    <mergeCell ref="A19:B19"/>
    <mergeCell ref="A20:C20"/>
    <mergeCell ref="A5:A6"/>
    <mergeCell ref="B5:B6"/>
    <mergeCell ref="C5:C6"/>
    <mergeCell ref="G19:H19"/>
    <mergeCell ref="I19:J19"/>
    <mergeCell ref="K19:L19"/>
    <mergeCell ref="G23:H23"/>
    <mergeCell ref="I23:J23"/>
    <mergeCell ref="K23:L23"/>
    <mergeCell ref="F5:F6"/>
    <mergeCell ref="A1:F1"/>
    <mergeCell ref="B2:F2"/>
    <mergeCell ref="B3:F3"/>
    <mergeCell ref="B4:F4"/>
    <mergeCell ref="D5:E5"/>
  </mergeCells>
  <pageMargins left="0.7" right="0.7" top="0.75" bottom="0.75" header="0.3" footer="0.3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7"/>
  <sheetViews>
    <sheetView showGridLines="0" topLeftCell="A7" workbookViewId="0">
      <selection activeCell="D7" sqref="D7:F14"/>
    </sheetView>
  </sheetViews>
  <sheetFormatPr defaultColWidth="9.08203125" defaultRowHeight="24.5" x14ac:dyDescent="0.85"/>
  <cols>
    <col min="1" max="1" width="25.75" style="1" customWidth="1"/>
    <col min="2" max="2" width="31.75" style="1" customWidth="1"/>
    <col min="3" max="3" width="25.25" style="1" customWidth="1"/>
    <col min="4" max="6" width="15.75" style="1" customWidth="1"/>
    <col min="7" max="12" width="19.08203125" style="1" customWidth="1"/>
    <col min="13" max="16384" width="9.08203125" style="1"/>
  </cols>
  <sheetData>
    <row r="1" spans="1:7" x14ac:dyDescent="0.85">
      <c r="A1" s="86" t="s">
        <v>19</v>
      </c>
      <c r="B1" s="86"/>
      <c r="C1" s="86"/>
      <c r="D1" s="86"/>
      <c r="E1" s="86"/>
      <c r="F1" s="86"/>
    </row>
    <row r="2" spans="1:7" x14ac:dyDescent="0.85">
      <c r="A2" s="10" t="s">
        <v>4</v>
      </c>
      <c r="B2" s="75" t="s">
        <v>80</v>
      </c>
      <c r="C2" s="76"/>
      <c r="D2" s="76"/>
      <c r="E2" s="76"/>
      <c r="F2" s="77"/>
    </row>
    <row r="3" spans="1:7" x14ac:dyDescent="0.85">
      <c r="A3" s="10" t="s">
        <v>5</v>
      </c>
      <c r="B3" s="78" t="s">
        <v>114</v>
      </c>
      <c r="C3" s="79"/>
      <c r="D3" s="79"/>
      <c r="E3" s="79"/>
      <c r="F3" s="80"/>
    </row>
    <row r="4" spans="1:7" x14ac:dyDescent="0.85">
      <c r="A4" s="10" t="s">
        <v>23</v>
      </c>
      <c r="B4" s="92" t="s">
        <v>98</v>
      </c>
      <c r="C4" s="93"/>
      <c r="D4" s="93"/>
      <c r="E4" s="93"/>
      <c r="F4" s="94"/>
    </row>
    <row r="5" spans="1:7" x14ac:dyDescent="0.85">
      <c r="A5" s="85" t="s">
        <v>6</v>
      </c>
      <c r="B5" s="71" t="s">
        <v>7</v>
      </c>
      <c r="C5" s="71" t="s">
        <v>18</v>
      </c>
      <c r="D5" s="73" t="s">
        <v>26</v>
      </c>
      <c r="E5" s="74"/>
      <c r="F5" s="84" t="s">
        <v>27</v>
      </c>
    </row>
    <row r="6" spans="1:7" ht="49" x14ac:dyDescent="0.85">
      <c r="A6" s="72"/>
      <c r="B6" s="72"/>
      <c r="C6" s="72"/>
      <c r="D6" s="8" t="s">
        <v>119</v>
      </c>
      <c r="E6" s="9" t="s">
        <v>120</v>
      </c>
      <c r="F6" s="72"/>
    </row>
    <row r="7" spans="1:7" x14ac:dyDescent="0.85">
      <c r="A7" s="2" t="s">
        <v>8</v>
      </c>
      <c r="B7" s="60" t="s">
        <v>121</v>
      </c>
      <c r="C7" s="6">
        <v>70340</v>
      </c>
      <c r="D7" s="122">
        <v>1688.16</v>
      </c>
      <c r="E7" s="122">
        <v>3376.32</v>
      </c>
      <c r="F7" s="122">
        <v>3376.32</v>
      </c>
    </row>
    <row r="8" spans="1:7" x14ac:dyDescent="0.85">
      <c r="A8" s="2" t="s">
        <v>9</v>
      </c>
      <c r="B8" s="2" t="s">
        <v>94</v>
      </c>
      <c r="C8" s="5">
        <v>50</v>
      </c>
      <c r="D8" s="122">
        <v>1.2</v>
      </c>
      <c r="E8" s="122">
        <v>2.4</v>
      </c>
      <c r="F8" s="122">
        <v>2.4</v>
      </c>
    </row>
    <row r="9" spans="1:7" x14ac:dyDescent="0.85">
      <c r="A9" s="2" t="s">
        <v>10</v>
      </c>
      <c r="B9" s="2" t="s">
        <v>15</v>
      </c>
      <c r="C9" s="7">
        <v>150</v>
      </c>
      <c r="D9" s="122">
        <v>3.6</v>
      </c>
      <c r="E9" s="122">
        <v>7.2</v>
      </c>
      <c r="F9" s="122">
        <v>7.2</v>
      </c>
    </row>
    <row r="10" spans="1:7" x14ac:dyDescent="0.85">
      <c r="A10" s="2" t="s">
        <v>17</v>
      </c>
      <c r="B10" s="2" t="s">
        <v>15</v>
      </c>
      <c r="C10" s="7">
        <v>450</v>
      </c>
      <c r="D10" s="122">
        <v>10.8</v>
      </c>
      <c r="E10" s="122">
        <v>21.6</v>
      </c>
      <c r="F10" s="122">
        <v>21.6</v>
      </c>
    </row>
    <row r="11" spans="1:7" x14ac:dyDescent="0.85">
      <c r="A11" s="2" t="s">
        <v>90</v>
      </c>
      <c r="B11" s="2" t="s">
        <v>15</v>
      </c>
      <c r="C11" s="7">
        <v>5</v>
      </c>
      <c r="D11" s="122">
        <v>0.12</v>
      </c>
      <c r="E11" s="122">
        <v>0.24</v>
      </c>
      <c r="F11" s="122">
        <v>0.24</v>
      </c>
    </row>
    <row r="12" spans="1:7" x14ac:dyDescent="0.85">
      <c r="A12" s="2" t="s">
        <v>102</v>
      </c>
      <c r="B12" s="2" t="s">
        <v>122</v>
      </c>
      <c r="C12" s="6">
        <v>1008</v>
      </c>
      <c r="D12" s="122">
        <v>24.192</v>
      </c>
      <c r="E12" s="122">
        <v>48.38</v>
      </c>
      <c r="F12" s="122">
        <v>48.38</v>
      </c>
    </row>
    <row r="13" spans="1:7" x14ac:dyDescent="0.85">
      <c r="A13" s="2" t="s">
        <v>103</v>
      </c>
      <c r="B13" s="2" t="s">
        <v>123</v>
      </c>
      <c r="C13" s="5">
        <v>3600</v>
      </c>
      <c r="D13" s="122">
        <v>86.4</v>
      </c>
      <c r="E13" s="122">
        <v>172.8</v>
      </c>
      <c r="F13" s="122">
        <v>172.8</v>
      </c>
    </row>
    <row r="14" spans="1:7" x14ac:dyDescent="0.85">
      <c r="A14" s="2" t="s">
        <v>104</v>
      </c>
      <c r="B14" s="2" t="s">
        <v>124</v>
      </c>
      <c r="C14" s="5">
        <v>108</v>
      </c>
      <c r="D14" s="122">
        <v>2.59</v>
      </c>
      <c r="E14" s="122">
        <v>5.18</v>
      </c>
      <c r="F14" s="122">
        <v>5.18</v>
      </c>
    </row>
    <row r="15" spans="1:7" s="17" customFormat="1" x14ac:dyDescent="0.85">
      <c r="A15" s="68" t="s">
        <v>11</v>
      </c>
      <c r="B15" s="69"/>
      <c r="C15" s="15"/>
      <c r="D15" s="16">
        <f>SUM(D7:D14)</f>
        <v>1817.0619999999999</v>
      </c>
      <c r="E15" s="16">
        <f>SUM(E7:E14)</f>
        <v>3634.12</v>
      </c>
      <c r="F15" s="16">
        <f>SUM(F7:F14)</f>
        <v>3634.12</v>
      </c>
    </row>
    <row r="16" spans="1:7" x14ac:dyDescent="0.85">
      <c r="A16" s="13" t="s">
        <v>20</v>
      </c>
      <c r="B16" s="12" t="s">
        <v>60</v>
      </c>
      <c r="C16" s="5"/>
      <c r="D16" s="39">
        <v>0</v>
      </c>
      <c r="E16" s="39">
        <v>0</v>
      </c>
      <c r="F16" s="34">
        <f>8*30</f>
        <v>240</v>
      </c>
      <c r="G16" s="11" t="s">
        <v>41</v>
      </c>
    </row>
    <row r="17" spans="1:12" x14ac:dyDescent="0.85">
      <c r="A17" s="5"/>
      <c r="B17" s="12" t="s">
        <v>59</v>
      </c>
      <c r="C17" s="5"/>
      <c r="D17" s="39">
        <v>0</v>
      </c>
      <c r="E17" s="39">
        <v>0</v>
      </c>
      <c r="F17" s="34">
        <f>8*30</f>
        <v>240</v>
      </c>
      <c r="G17" s="11"/>
    </row>
    <row r="18" spans="1:12" x14ac:dyDescent="0.85">
      <c r="A18" s="5"/>
      <c r="B18" s="12" t="s">
        <v>21</v>
      </c>
      <c r="C18" s="5"/>
      <c r="D18" s="39">
        <f>350+(350*7/100)</f>
        <v>374.5</v>
      </c>
      <c r="E18" s="39">
        <f>350+(350*7/100)</f>
        <v>374.5</v>
      </c>
      <c r="F18" s="34">
        <f>700+(700*7/100)</f>
        <v>749</v>
      </c>
      <c r="G18" s="11">
        <f>2800/2/2</f>
        <v>700</v>
      </c>
    </row>
    <row r="19" spans="1:12" x14ac:dyDescent="0.85">
      <c r="A19" s="5"/>
      <c r="B19" s="12" t="s">
        <v>53</v>
      </c>
      <c r="C19" s="5"/>
      <c r="D19" s="39">
        <v>1200</v>
      </c>
      <c r="E19" s="39">
        <v>2400</v>
      </c>
      <c r="F19" s="34">
        <v>2400</v>
      </c>
      <c r="G19" s="11"/>
    </row>
    <row r="20" spans="1:12" s="17" customFormat="1" x14ac:dyDescent="0.85">
      <c r="A20" s="68" t="s">
        <v>24</v>
      </c>
      <c r="B20" s="69"/>
      <c r="C20" s="15"/>
      <c r="D20" s="16">
        <f>SUM(D16:D19)</f>
        <v>1574.5</v>
      </c>
      <c r="E20" s="16">
        <f>SUM(E16:E19)</f>
        <v>2774.5</v>
      </c>
      <c r="F20" s="33">
        <f>SUM(F16:F19)</f>
        <v>3629</v>
      </c>
      <c r="G20" s="61" t="s">
        <v>36</v>
      </c>
      <c r="H20" s="62"/>
      <c r="I20" s="61" t="s">
        <v>37</v>
      </c>
      <c r="J20" s="62"/>
      <c r="K20" s="61" t="s">
        <v>38</v>
      </c>
      <c r="L20" s="62"/>
    </row>
    <row r="21" spans="1:12" s="17" customFormat="1" ht="61.5" x14ac:dyDescent="0.85">
      <c r="A21" s="64" t="s">
        <v>22</v>
      </c>
      <c r="B21" s="64"/>
      <c r="C21" s="64"/>
      <c r="D21" s="29">
        <f>+D15+D20</f>
        <v>3391.5619999999999</v>
      </c>
      <c r="E21" s="29">
        <f t="shared" ref="E21:F21" si="0">+E15+E20</f>
        <v>6408.62</v>
      </c>
      <c r="F21" s="29">
        <f t="shared" si="0"/>
        <v>7263.12</v>
      </c>
      <c r="G21" s="26" t="s">
        <v>2</v>
      </c>
      <c r="H21" s="26" t="s">
        <v>3</v>
      </c>
      <c r="I21" s="26" t="s">
        <v>2</v>
      </c>
      <c r="J21" s="26" t="s">
        <v>3</v>
      </c>
      <c r="K21" s="26" t="s">
        <v>2</v>
      </c>
      <c r="L21" s="26" t="s">
        <v>3</v>
      </c>
    </row>
    <row r="22" spans="1:12" x14ac:dyDescent="0.85">
      <c r="A22" s="65" t="s">
        <v>25</v>
      </c>
      <c r="B22" s="66"/>
      <c r="C22" s="67"/>
      <c r="D22" s="18">
        <v>3500</v>
      </c>
      <c r="E22" s="18">
        <v>7000</v>
      </c>
      <c r="F22" s="18">
        <v>8000</v>
      </c>
      <c r="G22" s="27">
        <v>1500</v>
      </c>
      <c r="H22" s="27">
        <v>750</v>
      </c>
      <c r="I22" s="27">
        <v>1500</v>
      </c>
      <c r="J22" s="27">
        <v>800</v>
      </c>
      <c r="K22" s="27">
        <v>3000</v>
      </c>
      <c r="L22" s="27">
        <v>1500</v>
      </c>
    </row>
    <row r="23" spans="1:12" x14ac:dyDescent="0.85">
      <c r="A23" s="3"/>
      <c r="B23" s="3"/>
      <c r="C23" s="3"/>
      <c r="D23" s="3"/>
      <c r="E23" s="3"/>
      <c r="F23" s="3"/>
    </row>
    <row r="24" spans="1:12" ht="51.75" customHeight="1" x14ac:dyDescent="0.85">
      <c r="A24" s="3"/>
      <c r="B24" s="3"/>
      <c r="C24" s="3"/>
      <c r="D24" s="3"/>
      <c r="E24" s="3"/>
      <c r="F24" s="3"/>
      <c r="G24" s="63" t="s">
        <v>52</v>
      </c>
      <c r="H24" s="63"/>
      <c r="I24" s="63" t="s">
        <v>51</v>
      </c>
      <c r="J24" s="63"/>
      <c r="K24" s="63" t="s">
        <v>50</v>
      </c>
      <c r="L24" s="63"/>
    </row>
    <row r="25" spans="1:12" ht="50.25" customHeight="1" x14ac:dyDescent="0.85">
      <c r="A25" s="3"/>
      <c r="B25" s="3"/>
      <c r="C25" s="3"/>
      <c r="D25" s="3"/>
      <c r="E25" s="3"/>
      <c r="F25" s="3"/>
    </row>
    <row r="26" spans="1:12" x14ac:dyDescent="0.85">
      <c r="A26" s="4" t="s">
        <v>12</v>
      </c>
      <c r="B26" s="1" t="s">
        <v>13</v>
      </c>
    </row>
    <row r="27" spans="1:12" x14ac:dyDescent="0.85">
      <c r="B27" s="1" t="s">
        <v>14</v>
      </c>
    </row>
  </sheetData>
  <mergeCells count="19">
    <mergeCell ref="I24:J24"/>
    <mergeCell ref="G20:H20"/>
    <mergeCell ref="I20:J20"/>
    <mergeCell ref="K20:L20"/>
    <mergeCell ref="K24:L24"/>
    <mergeCell ref="G24:H24"/>
    <mergeCell ref="A1:F1"/>
    <mergeCell ref="B2:F2"/>
    <mergeCell ref="B3:F3"/>
    <mergeCell ref="A21:C21"/>
    <mergeCell ref="A22:C22"/>
    <mergeCell ref="A15:B15"/>
    <mergeCell ref="A20:B20"/>
    <mergeCell ref="B4:F4"/>
    <mergeCell ref="D5:E5"/>
    <mergeCell ref="F5:F6"/>
    <mergeCell ref="A5:A6"/>
    <mergeCell ref="B5:B6"/>
    <mergeCell ref="C5:C6"/>
  </mergeCells>
  <pageMargins left="0.7" right="0.7" top="0.75" bottom="0.75" header="0.3" footer="0.3"/>
  <pageSetup paperSize="9" scale="5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5"/>
  <sheetViews>
    <sheetView showGridLines="0" topLeftCell="A13" zoomScale="85" zoomScaleNormal="85" workbookViewId="0">
      <selection activeCell="F21" sqref="F21"/>
    </sheetView>
  </sheetViews>
  <sheetFormatPr defaultColWidth="9.08203125" defaultRowHeight="24.5" x14ac:dyDescent="0.85"/>
  <cols>
    <col min="1" max="1" width="25.75" style="1" customWidth="1"/>
    <col min="2" max="2" width="31.75" style="1" customWidth="1"/>
    <col min="3" max="3" width="25.25" style="1" customWidth="1"/>
    <col min="4" max="6" width="15.75" style="1" customWidth="1"/>
    <col min="7" max="12" width="19.75" style="1" customWidth="1"/>
    <col min="13" max="16384" width="9.08203125" style="1"/>
  </cols>
  <sheetData>
    <row r="1" spans="1:7" x14ac:dyDescent="0.85">
      <c r="A1" s="86" t="s">
        <v>19</v>
      </c>
      <c r="B1" s="86"/>
      <c r="C1" s="86"/>
      <c r="D1" s="86"/>
      <c r="E1" s="86"/>
      <c r="F1" s="86"/>
    </row>
    <row r="2" spans="1:7" x14ac:dyDescent="0.85">
      <c r="A2" s="10" t="s">
        <v>4</v>
      </c>
      <c r="B2" s="75" t="s">
        <v>80</v>
      </c>
      <c r="C2" s="76"/>
      <c r="D2" s="76"/>
      <c r="E2" s="76"/>
      <c r="F2" s="77"/>
    </row>
    <row r="3" spans="1:7" x14ac:dyDescent="0.85">
      <c r="A3" s="10" t="s">
        <v>5</v>
      </c>
      <c r="B3" s="78" t="s">
        <v>115</v>
      </c>
      <c r="C3" s="79"/>
      <c r="D3" s="79"/>
      <c r="E3" s="79"/>
      <c r="F3" s="80"/>
    </row>
    <row r="4" spans="1:7" x14ac:dyDescent="0.85">
      <c r="A4" s="10" t="s">
        <v>23</v>
      </c>
      <c r="B4" s="81" t="s">
        <v>97</v>
      </c>
      <c r="C4" s="82"/>
      <c r="D4" s="82"/>
      <c r="E4" s="82"/>
      <c r="F4" s="83"/>
    </row>
    <row r="5" spans="1:7" x14ac:dyDescent="0.85">
      <c r="A5" s="85" t="s">
        <v>6</v>
      </c>
      <c r="B5" s="71" t="s">
        <v>7</v>
      </c>
      <c r="C5" s="71" t="s">
        <v>18</v>
      </c>
      <c r="D5" s="73" t="s">
        <v>26</v>
      </c>
      <c r="E5" s="74"/>
      <c r="F5" s="84" t="s">
        <v>27</v>
      </c>
    </row>
    <row r="6" spans="1:7" ht="49" x14ac:dyDescent="0.85">
      <c r="A6" s="72"/>
      <c r="B6" s="72"/>
      <c r="C6" s="72"/>
      <c r="D6" s="8" t="s">
        <v>119</v>
      </c>
      <c r="E6" s="9" t="s">
        <v>120</v>
      </c>
      <c r="F6" s="72"/>
    </row>
    <row r="7" spans="1:7" x14ac:dyDescent="0.85">
      <c r="A7" s="2" t="s">
        <v>8</v>
      </c>
      <c r="B7" s="55" t="s">
        <v>108</v>
      </c>
      <c r="C7" s="6">
        <v>73856</v>
      </c>
      <c r="D7" s="122">
        <v>1772.56</v>
      </c>
      <c r="E7" s="122">
        <v>3545.1239999999998</v>
      </c>
      <c r="F7" s="122">
        <v>3545.1239999999998</v>
      </c>
    </row>
    <row r="8" spans="1:7" x14ac:dyDescent="0.85">
      <c r="A8" s="2" t="s">
        <v>9</v>
      </c>
      <c r="B8" s="2" t="s">
        <v>100</v>
      </c>
      <c r="C8" s="5">
        <v>45.8</v>
      </c>
      <c r="D8" s="122">
        <v>1.1000000000000001</v>
      </c>
      <c r="E8" s="122">
        <v>2.2000000000000002</v>
      </c>
      <c r="F8" s="122">
        <v>2.2000000000000002</v>
      </c>
    </row>
    <row r="9" spans="1:7" x14ac:dyDescent="0.85">
      <c r="A9" s="2" t="s">
        <v>109</v>
      </c>
      <c r="B9" s="2" t="s">
        <v>110</v>
      </c>
      <c r="C9" s="5">
        <v>360</v>
      </c>
      <c r="D9" s="122">
        <v>8.64</v>
      </c>
      <c r="E9" s="122">
        <v>17.28</v>
      </c>
      <c r="F9" s="122">
        <v>17.28</v>
      </c>
    </row>
    <row r="10" spans="1:7" x14ac:dyDescent="0.85">
      <c r="A10" s="2" t="s">
        <v>10</v>
      </c>
      <c r="B10" s="2" t="s">
        <v>15</v>
      </c>
      <c r="C10" s="6">
        <v>150</v>
      </c>
      <c r="D10" s="123">
        <v>3.6</v>
      </c>
      <c r="E10" s="123">
        <v>7.2</v>
      </c>
      <c r="F10" s="123">
        <v>7.2</v>
      </c>
    </row>
    <row r="11" spans="1:7" x14ac:dyDescent="0.85">
      <c r="A11" s="2" t="s">
        <v>17</v>
      </c>
      <c r="B11" s="2" t="s">
        <v>15</v>
      </c>
      <c r="C11" s="6">
        <v>25</v>
      </c>
      <c r="D11" s="123">
        <v>0.6</v>
      </c>
      <c r="E11" s="123">
        <v>1.2</v>
      </c>
      <c r="F11" s="123">
        <v>1.2</v>
      </c>
    </row>
    <row r="12" spans="1:7" x14ac:dyDescent="0.85">
      <c r="A12" s="2" t="s">
        <v>90</v>
      </c>
      <c r="B12" s="2" t="s">
        <v>101</v>
      </c>
      <c r="C12" s="7">
        <v>10</v>
      </c>
      <c r="D12" s="122">
        <v>0.24</v>
      </c>
      <c r="E12" s="122">
        <v>0.48</v>
      </c>
      <c r="F12" s="122">
        <v>0.48</v>
      </c>
    </row>
    <row r="13" spans="1:7" x14ac:dyDescent="0.85">
      <c r="A13" s="2" t="s">
        <v>96</v>
      </c>
      <c r="B13" s="2" t="s">
        <v>105</v>
      </c>
      <c r="C13" s="6">
        <v>2352</v>
      </c>
      <c r="D13" s="122">
        <v>56.448</v>
      </c>
      <c r="E13" s="122">
        <v>112.896</v>
      </c>
      <c r="F13" s="122">
        <v>112.896</v>
      </c>
    </row>
    <row r="14" spans="1:7" s="17" customFormat="1" x14ac:dyDescent="0.85">
      <c r="A14" s="68" t="s">
        <v>11</v>
      </c>
      <c r="B14" s="69"/>
      <c r="C14" s="15"/>
      <c r="D14" s="16">
        <f>SUM(D7:D13)</f>
        <v>1843.1879999999999</v>
      </c>
      <c r="E14" s="16">
        <f>SUM(E7:E13)</f>
        <v>3686.3799999999997</v>
      </c>
      <c r="F14" s="16">
        <f>SUM(F7:F13)</f>
        <v>3686.3799999999997</v>
      </c>
    </row>
    <row r="15" spans="1:7" x14ac:dyDescent="0.85">
      <c r="A15" s="13" t="s">
        <v>20</v>
      </c>
      <c r="B15" s="12" t="s">
        <v>60</v>
      </c>
      <c r="C15" s="5"/>
      <c r="D15" s="39">
        <v>0</v>
      </c>
      <c r="E15" s="39">
        <v>0</v>
      </c>
      <c r="F15" s="34">
        <f>8*30</f>
        <v>240</v>
      </c>
      <c r="G15" s="11" t="s">
        <v>41</v>
      </c>
    </row>
    <row r="16" spans="1:7" x14ac:dyDescent="0.85">
      <c r="A16" s="5"/>
      <c r="B16" s="12" t="s">
        <v>59</v>
      </c>
      <c r="C16" s="5"/>
      <c r="D16" s="39">
        <v>0</v>
      </c>
      <c r="E16" s="39">
        <v>0</v>
      </c>
      <c r="F16" s="34">
        <f>8*30</f>
        <v>240</v>
      </c>
      <c r="G16" s="11"/>
    </row>
    <row r="17" spans="1:14" x14ac:dyDescent="0.85">
      <c r="A17" s="5"/>
      <c r="B17" s="12" t="s">
        <v>21</v>
      </c>
      <c r="C17" s="5"/>
      <c r="D17" s="39">
        <f>350+(350*7/100)</f>
        <v>374.5</v>
      </c>
      <c r="E17" s="39">
        <f>350+(350*7/100)</f>
        <v>374.5</v>
      </c>
      <c r="F17" s="34">
        <f>700+(700*7/100)</f>
        <v>749</v>
      </c>
      <c r="G17" s="11">
        <f>2800/2/2</f>
        <v>700</v>
      </c>
    </row>
    <row r="18" spans="1:14" x14ac:dyDescent="0.85">
      <c r="A18" s="5"/>
      <c r="B18" s="12" t="s">
        <v>53</v>
      </c>
      <c r="C18" s="5"/>
      <c r="D18" s="39">
        <v>1200</v>
      </c>
      <c r="E18" s="39">
        <v>2400</v>
      </c>
      <c r="F18" s="34">
        <v>2400</v>
      </c>
      <c r="G18" s="11"/>
    </row>
    <row r="19" spans="1:14" s="17" customFormat="1" x14ac:dyDescent="0.85">
      <c r="A19" s="68" t="s">
        <v>24</v>
      </c>
      <c r="B19" s="69"/>
      <c r="C19" s="15"/>
      <c r="D19" s="16">
        <f>SUM(D15:D18)</f>
        <v>1574.5</v>
      </c>
      <c r="E19" s="16">
        <f>SUM(E15:E18)</f>
        <v>2774.5</v>
      </c>
      <c r="F19" s="33">
        <f>SUM(F15:F18)</f>
        <v>3629</v>
      </c>
      <c r="G19" s="61" t="s">
        <v>36</v>
      </c>
      <c r="H19" s="62"/>
      <c r="I19" s="61" t="s">
        <v>37</v>
      </c>
      <c r="J19" s="62"/>
      <c r="K19" s="61" t="s">
        <v>38</v>
      </c>
      <c r="L19" s="62"/>
    </row>
    <row r="20" spans="1:14" s="17" customFormat="1" ht="61.5" x14ac:dyDescent="0.85">
      <c r="A20" s="64" t="s">
        <v>22</v>
      </c>
      <c r="B20" s="64"/>
      <c r="C20" s="64"/>
      <c r="D20" s="29">
        <f>+D14+D19</f>
        <v>3417.6880000000001</v>
      </c>
      <c r="E20" s="29">
        <f>+E14+E19</f>
        <v>6460.8799999999992</v>
      </c>
      <c r="F20" s="29">
        <f>+F14+F19</f>
        <v>7315.3799999999992</v>
      </c>
      <c r="G20" s="26" t="s">
        <v>2</v>
      </c>
      <c r="H20" s="26" t="s">
        <v>3</v>
      </c>
      <c r="I20" s="26" t="s">
        <v>2</v>
      </c>
      <c r="J20" s="26" t="s">
        <v>3</v>
      </c>
      <c r="K20" s="26" t="s">
        <v>2</v>
      </c>
      <c r="L20" s="26" t="s">
        <v>3</v>
      </c>
    </row>
    <row r="21" spans="1:14" x14ac:dyDescent="0.85">
      <c r="A21" s="65" t="s">
        <v>25</v>
      </c>
      <c r="B21" s="66"/>
      <c r="C21" s="67"/>
      <c r="D21" s="18">
        <v>3500</v>
      </c>
      <c r="E21" s="18">
        <v>7000</v>
      </c>
      <c r="F21" s="18">
        <v>8000</v>
      </c>
      <c r="G21" s="30"/>
      <c r="H21" s="30"/>
      <c r="I21" s="30" t="s">
        <v>42</v>
      </c>
      <c r="J21" s="30" t="s">
        <v>43</v>
      </c>
      <c r="K21" s="30" t="s">
        <v>42</v>
      </c>
      <c r="L21" s="30" t="s">
        <v>43</v>
      </c>
    </row>
    <row r="22" spans="1:14" x14ac:dyDescent="0.85">
      <c r="A22" s="3"/>
      <c r="B22" s="3"/>
      <c r="C22" s="3"/>
      <c r="D22" s="3"/>
      <c r="E22" s="3"/>
      <c r="F22" s="3"/>
      <c r="M22" s="19"/>
      <c r="N22" s="19"/>
    </row>
    <row r="23" spans="1:14" x14ac:dyDescent="0.85">
      <c r="A23" s="3"/>
      <c r="B23" s="3"/>
      <c r="C23" s="3"/>
      <c r="D23" s="3"/>
      <c r="E23" s="3"/>
      <c r="F23" s="3"/>
    </row>
    <row r="24" spans="1:14" x14ac:dyDescent="0.85">
      <c r="A24" s="4" t="s">
        <v>12</v>
      </c>
      <c r="B24" s="1" t="s">
        <v>13</v>
      </c>
    </row>
    <row r="25" spans="1:14" x14ac:dyDescent="0.85">
      <c r="B25" s="1" t="s">
        <v>14</v>
      </c>
    </row>
  </sheetData>
  <mergeCells count="16">
    <mergeCell ref="A14:B14"/>
    <mergeCell ref="A5:A6"/>
    <mergeCell ref="B5:B6"/>
    <mergeCell ref="C5:C6"/>
    <mergeCell ref="D5:E5"/>
    <mergeCell ref="I19:J19"/>
    <mergeCell ref="K19:L19"/>
    <mergeCell ref="A19:B19"/>
    <mergeCell ref="A20:C20"/>
    <mergeCell ref="A21:C21"/>
    <mergeCell ref="G19:H19"/>
    <mergeCell ref="F5:F6"/>
    <mergeCell ref="A1:F1"/>
    <mergeCell ref="B2:F2"/>
    <mergeCell ref="B3:F3"/>
    <mergeCell ref="B4:F4"/>
  </mergeCells>
  <pageMargins left="0.2" right="0.16" top="0.75" bottom="0.75" header="0.3" footer="0.3"/>
  <pageSetup paperSize="9" scale="5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3"/>
  <sheetViews>
    <sheetView showGridLines="0" zoomScaleNormal="100" workbookViewId="0">
      <pane ySplit="7" topLeftCell="A8" activePane="bottomLeft" state="frozen"/>
      <selection pane="bottomLeft" activeCell="E18" sqref="E18"/>
    </sheetView>
  </sheetViews>
  <sheetFormatPr defaultColWidth="8.83203125" defaultRowHeight="20.5" x14ac:dyDescent="0.45"/>
  <cols>
    <col min="1" max="1" width="7" style="19" customWidth="1"/>
    <col min="2" max="2" width="20.75" style="19" customWidth="1"/>
    <col min="3" max="3" width="28.25" style="19" customWidth="1"/>
    <col min="4" max="6" width="15" style="19" customWidth="1"/>
    <col min="7" max="7" width="19.58203125" style="19" customWidth="1"/>
    <col min="8" max="16384" width="8.83203125" style="19"/>
  </cols>
  <sheetData>
    <row r="1" spans="1:7" x14ac:dyDescent="0.45">
      <c r="A1" s="97" t="s">
        <v>33</v>
      </c>
      <c r="B1" s="97"/>
      <c r="C1" s="97"/>
      <c r="D1" s="97"/>
      <c r="E1" s="97"/>
      <c r="F1" s="97"/>
      <c r="G1" s="97"/>
    </row>
    <row r="2" spans="1:7" x14ac:dyDescent="0.45">
      <c r="A2" s="97" t="s">
        <v>68</v>
      </c>
      <c r="B2" s="97"/>
      <c r="C2" s="97"/>
      <c r="D2" s="97"/>
      <c r="E2" s="97"/>
      <c r="F2" s="97"/>
      <c r="G2" s="97"/>
    </row>
    <row r="3" spans="1:7" x14ac:dyDescent="0.45">
      <c r="A3" s="97" t="s">
        <v>69</v>
      </c>
      <c r="B3" s="97"/>
      <c r="C3" s="97"/>
      <c r="D3" s="97"/>
      <c r="E3" s="97"/>
      <c r="F3" s="97"/>
      <c r="G3" s="97"/>
    </row>
    <row r="4" spans="1:7" x14ac:dyDescent="0.45">
      <c r="A4" s="97" t="s">
        <v>34</v>
      </c>
      <c r="B4" s="97"/>
      <c r="C4" s="97"/>
      <c r="D4" s="97"/>
      <c r="E4" s="97"/>
      <c r="F4" s="97"/>
      <c r="G4" s="97"/>
    </row>
    <row r="5" spans="1:7" ht="7.9" customHeight="1" x14ac:dyDescent="0.45"/>
    <row r="6" spans="1:7" x14ac:dyDescent="0.45">
      <c r="A6" s="95" t="s">
        <v>0</v>
      </c>
      <c r="B6" s="95" t="s">
        <v>1</v>
      </c>
      <c r="C6" s="95" t="s">
        <v>7</v>
      </c>
      <c r="D6" s="95" t="s">
        <v>26</v>
      </c>
      <c r="E6" s="95"/>
      <c r="F6" s="95" t="s">
        <v>27</v>
      </c>
      <c r="G6" s="95" t="s">
        <v>72</v>
      </c>
    </row>
    <row r="7" spans="1:7" ht="54" x14ac:dyDescent="0.45">
      <c r="A7" s="96"/>
      <c r="B7" s="96"/>
      <c r="C7" s="96"/>
      <c r="D7" s="42" t="s">
        <v>3</v>
      </c>
      <c r="E7" s="42" t="s">
        <v>2</v>
      </c>
      <c r="F7" s="96"/>
      <c r="G7" s="96"/>
    </row>
    <row r="8" spans="1:7" ht="36" x14ac:dyDescent="0.45">
      <c r="A8" s="43">
        <v>1</v>
      </c>
      <c r="B8" s="44" t="s">
        <v>75</v>
      </c>
      <c r="C8" s="44"/>
      <c r="D8" s="45"/>
      <c r="E8" s="45"/>
      <c r="F8" s="45"/>
      <c r="G8" s="44"/>
    </row>
    <row r="9" spans="1:7" x14ac:dyDescent="0.45">
      <c r="A9" s="43">
        <v>2</v>
      </c>
      <c r="B9" s="44" t="s">
        <v>76</v>
      </c>
      <c r="C9" s="44"/>
      <c r="D9" s="45"/>
      <c r="E9" s="45"/>
      <c r="F9" s="45"/>
      <c r="G9" s="44"/>
    </row>
    <row r="10" spans="1:7" x14ac:dyDescent="0.45">
      <c r="A10" s="43">
        <v>3</v>
      </c>
      <c r="B10" s="44" t="s">
        <v>77</v>
      </c>
      <c r="C10" s="44"/>
      <c r="D10" s="45"/>
      <c r="E10" s="45"/>
      <c r="F10" s="45"/>
      <c r="G10" s="44"/>
    </row>
    <row r="11" spans="1:7" x14ac:dyDescent="0.45">
      <c r="A11" s="43">
        <v>4</v>
      </c>
      <c r="B11" s="44" t="s">
        <v>78</v>
      </c>
      <c r="C11" s="44"/>
      <c r="D11" s="45"/>
      <c r="E11" s="45"/>
      <c r="F11" s="45"/>
      <c r="G11" s="44"/>
    </row>
    <row r="12" spans="1:7" x14ac:dyDescent="0.45">
      <c r="A12" s="43">
        <v>5</v>
      </c>
      <c r="B12" s="44" t="s">
        <v>79</v>
      </c>
      <c r="C12" s="44"/>
      <c r="D12" s="45"/>
      <c r="E12" s="45"/>
      <c r="F12" s="45"/>
      <c r="G12" s="44"/>
    </row>
    <row r="13" spans="1:7" x14ac:dyDescent="0.45">
      <c r="F13" s="23">
        <f>15000/35</f>
        <v>428.57142857142856</v>
      </c>
    </row>
  </sheetData>
  <mergeCells count="10">
    <mergeCell ref="G6:G7"/>
    <mergeCell ref="A1:G1"/>
    <mergeCell ref="A2:G2"/>
    <mergeCell ref="A3:G3"/>
    <mergeCell ref="A4:G4"/>
    <mergeCell ref="A6:A7"/>
    <mergeCell ref="B6:B7"/>
    <mergeCell ref="D6:E6"/>
    <mergeCell ref="F6:F7"/>
    <mergeCell ref="C6:C7"/>
  </mergeCells>
  <printOptions horizontalCentered="1"/>
  <pageMargins left="0.37" right="0.24" top="0.47" bottom="0.33" header="0.16" footer="0.19"/>
  <pageSetup paperSize="9" scale="8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1"/>
  <sheetViews>
    <sheetView showGridLines="0" workbookViewId="0">
      <selection activeCell="B7" sqref="B7:B11"/>
    </sheetView>
  </sheetViews>
  <sheetFormatPr defaultColWidth="8.83203125" defaultRowHeight="20.5" x14ac:dyDescent="0.45"/>
  <cols>
    <col min="1" max="1" width="7.25" style="19" bestFit="1" customWidth="1"/>
    <col min="2" max="2" width="15" style="19" bestFit="1" customWidth="1"/>
    <col min="3" max="3" width="28.33203125" style="19" bestFit="1" customWidth="1"/>
    <col min="4" max="6" width="14.75" style="19" customWidth="1"/>
    <col min="7" max="10" width="14.75" style="25" customWidth="1"/>
    <col min="11" max="16384" width="8.83203125" style="19"/>
  </cols>
  <sheetData>
    <row r="1" spans="1:10" x14ac:dyDescent="0.45">
      <c r="J1" s="41" t="s">
        <v>73</v>
      </c>
    </row>
    <row r="2" spans="1:10" x14ac:dyDescent="0.45">
      <c r="A2" s="97" t="s">
        <v>74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</row>
    <row r="4" spans="1:10" x14ac:dyDescent="0.45">
      <c r="A4" s="106" t="s">
        <v>0</v>
      </c>
      <c r="B4" s="106" t="s">
        <v>1</v>
      </c>
      <c r="C4" s="106" t="s">
        <v>7</v>
      </c>
      <c r="D4" s="103" t="s">
        <v>40</v>
      </c>
      <c r="E4" s="104"/>
      <c r="F4" s="105"/>
      <c r="G4" s="98" t="s">
        <v>35</v>
      </c>
      <c r="H4" s="99"/>
      <c r="I4" s="99"/>
      <c r="J4" s="100"/>
    </row>
    <row r="5" spans="1:10" x14ac:dyDescent="0.45">
      <c r="A5" s="106"/>
      <c r="B5" s="106"/>
      <c r="C5" s="106"/>
      <c r="D5" s="95" t="s">
        <v>26</v>
      </c>
      <c r="E5" s="95"/>
      <c r="F5" s="101" t="s">
        <v>27</v>
      </c>
      <c r="G5" s="98" t="s">
        <v>36</v>
      </c>
      <c r="H5" s="100"/>
      <c r="I5" s="98" t="s">
        <v>37</v>
      </c>
      <c r="J5" s="100"/>
    </row>
    <row r="6" spans="1:10" ht="54" x14ac:dyDescent="0.45">
      <c r="A6" s="107"/>
      <c r="B6" s="107"/>
      <c r="C6" s="107"/>
      <c r="D6" s="42" t="s">
        <v>3</v>
      </c>
      <c r="E6" s="42" t="s">
        <v>2</v>
      </c>
      <c r="F6" s="102"/>
      <c r="G6" s="46" t="s">
        <v>2</v>
      </c>
      <c r="H6" s="46" t="s">
        <v>3</v>
      </c>
      <c r="I6" s="46" t="s">
        <v>2</v>
      </c>
      <c r="J6" s="46" t="s">
        <v>3</v>
      </c>
    </row>
    <row r="7" spans="1:10" ht="36" x14ac:dyDescent="0.45">
      <c r="A7" s="43">
        <v>1</v>
      </c>
      <c r="B7" s="44" t="s">
        <v>75</v>
      </c>
      <c r="C7" s="44"/>
      <c r="D7" s="45"/>
      <c r="E7" s="45"/>
      <c r="F7" s="45"/>
      <c r="G7" s="47"/>
      <c r="H7" s="47"/>
      <c r="I7" s="47"/>
      <c r="J7" s="47"/>
    </row>
    <row r="8" spans="1:10" x14ac:dyDescent="0.45">
      <c r="A8" s="43">
        <v>2</v>
      </c>
      <c r="B8" s="44" t="s">
        <v>76</v>
      </c>
      <c r="C8" s="44"/>
      <c r="D8" s="45"/>
      <c r="E8" s="45"/>
      <c r="F8" s="45"/>
      <c r="G8" s="47"/>
      <c r="H8" s="47"/>
      <c r="I8" s="47"/>
      <c r="J8" s="47"/>
    </row>
    <row r="9" spans="1:10" x14ac:dyDescent="0.45">
      <c r="A9" s="43">
        <v>3</v>
      </c>
      <c r="B9" s="44" t="s">
        <v>77</v>
      </c>
      <c r="C9" s="44"/>
      <c r="D9" s="45"/>
      <c r="E9" s="45"/>
      <c r="F9" s="45"/>
      <c r="G9" s="47"/>
      <c r="H9" s="47"/>
      <c r="I9" s="47"/>
      <c r="J9" s="47"/>
    </row>
    <row r="10" spans="1:10" ht="36" x14ac:dyDescent="0.45">
      <c r="A10" s="43">
        <v>4</v>
      </c>
      <c r="B10" s="44" t="s">
        <v>78</v>
      </c>
      <c r="C10" s="44"/>
      <c r="D10" s="45"/>
      <c r="E10" s="45"/>
      <c r="F10" s="45"/>
      <c r="G10" s="47"/>
      <c r="H10" s="47"/>
      <c r="I10" s="47"/>
      <c r="J10" s="47"/>
    </row>
    <row r="11" spans="1:10" ht="36" x14ac:dyDescent="0.45">
      <c r="A11" s="43">
        <v>5</v>
      </c>
      <c r="B11" s="44" t="s">
        <v>79</v>
      </c>
      <c r="C11" s="44"/>
      <c r="D11" s="45"/>
      <c r="E11" s="45"/>
      <c r="F11" s="45"/>
      <c r="G11" s="48"/>
      <c r="H11" s="48"/>
      <c r="I11" s="40"/>
      <c r="J11" s="40"/>
    </row>
  </sheetData>
  <mergeCells count="11">
    <mergeCell ref="G4:J4"/>
    <mergeCell ref="F5:F6"/>
    <mergeCell ref="D4:F4"/>
    <mergeCell ref="A2:J2"/>
    <mergeCell ref="A3:F3"/>
    <mergeCell ref="A4:A6"/>
    <mergeCell ref="B4:B6"/>
    <mergeCell ref="C4:C6"/>
    <mergeCell ref="D5:E5"/>
    <mergeCell ref="G5:H5"/>
    <mergeCell ref="I5:J5"/>
  </mergeCells>
  <printOptions horizontalCentered="1"/>
  <pageMargins left="0.26" right="0.19" top="0.56999999999999995" bottom="0.5" header="0.3" footer="0.3"/>
  <pageSetup paperSize="9" scale="6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5"/>
  <sheetViews>
    <sheetView workbookViewId="0">
      <selection activeCell="C7" sqref="C7"/>
    </sheetView>
  </sheetViews>
  <sheetFormatPr defaultColWidth="8.83203125" defaultRowHeight="20.5" x14ac:dyDescent="0.45"/>
  <cols>
    <col min="1" max="1" width="7.25" style="19" bestFit="1" customWidth="1"/>
    <col min="2" max="2" width="16.75" style="19" bestFit="1" customWidth="1"/>
    <col min="3" max="3" width="36" style="19" customWidth="1"/>
    <col min="4" max="6" width="16.08203125" style="19" customWidth="1"/>
    <col min="7" max="12" width="15.75" style="25" customWidth="1"/>
    <col min="13" max="16384" width="8.83203125" style="19"/>
  </cols>
  <sheetData>
    <row r="1" spans="1:12" x14ac:dyDescent="0.45">
      <c r="A1" s="97" t="s">
        <v>70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x14ac:dyDescent="0.45">
      <c r="A2" s="97"/>
      <c r="B2" s="97"/>
      <c r="C2" s="97"/>
      <c r="D2" s="97"/>
      <c r="E2" s="97"/>
      <c r="F2" s="97"/>
    </row>
    <row r="3" spans="1:12" ht="25.5" x14ac:dyDescent="0.55000000000000004">
      <c r="B3" s="113" t="s">
        <v>40</v>
      </c>
      <c r="C3" s="113"/>
      <c r="D3" s="113"/>
      <c r="E3" s="113"/>
      <c r="F3" s="113"/>
      <c r="G3" s="114" t="s">
        <v>35</v>
      </c>
      <c r="H3" s="114"/>
      <c r="I3" s="114"/>
      <c r="J3" s="114"/>
      <c r="K3" s="114"/>
      <c r="L3" s="114"/>
    </row>
    <row r="4" spans="1:12" x14ac:dyDescent="0.45">
      <c r="A4" s="115" t="s">
        <v>0</v>
      </c>
      <c r="B4" s="115" t="s">
        <v>1</v>
      </c>
      <c r="C4" s="115" t="s">
        <v>7</v>
      </c>
      <c r="D4" s="115" t="s">
        <v>26</v>
      </c>
      <c r="E4" s="115"/>
      <c r="F4" s="115" t="s">
        <v>27</v>
      </c>
      <c r="G4" s="117" t="s">
        <v>36</v>
      </c>
      <c r="H4" s="118"/>
      <c r="I4" s="117" t="s">
        <v>37</v>
      </c>
      <c r="J4" s="118"/>
      <c r="K4" s="117" t="s">
        <v>38</v>
      </c>
      <c r="L4" s="118"/>
    </row>
    <row r="5" spans="1:12" ht="61.5" x14ac:dyDescent="0.45">
      <c r="A5" s="116"/>
      <c r="B5" s="116"/>
      <c r="C5" s="116"/>
      <c r="D5" s="24" t="s">
        <v>3</v>
      </c>
      <c r="E5" s="24" t="s">
        <v>2</v>
      </c>
      <c r="F5" s="116"/>
      <c r="G5" s="26" t="s">
        <v>2</v>
      </c>
      <c r="H5" s="26" t="s">
        <v>3</v>
      </c>
      <c r="I5" s="26" t="s">
        <v>2</v>
      </c>
      <c r="J5" s="26" t="s">
        <v>3</v>
      </c>
      <c r="K5" s="26" t="s">
        <v>2</v>
      </c>
      <c r="L5" s="26" t="s">
        <v>3</v>
      </c>
    </row>
    <row r="6" spans="1:12" ht="143.5" x14ac:dyDescent="0.45">
      <c r="A6" s="20">
        <v>1</v>
      </c>
      <c r="B6" s="21" t="s">
        <v>28</v>
      </c>
      <c r="C6" s="21" t="s">
        <v>71</v>
      </c>
      <c r="D6" s="22">
        <v>2000</v>
      </c>
      <c r="E6" s="22">
        <v>3500</v>
      </c>
      <c r="F6" s="22">
        <v>4500</v>
      </c>
      <c r="G6" s="27">
        <v>3000</v>
      </c>
      <c r="H6" s="27">
        <v>1500</v>
      </c>
      <c r="I6" s="27">
        <v>5000</v>
      </c>
      <c r="J6" s="27">
        <v>2500</v>
      </c>
      <c r="K6" s="27">
        <v>2000</v>
      </c>
      <c r="L6" s="27">
        <v>1000</v>
      </c>
    </row>
    <row r="7" spans="1:12" ht="179.5" customHeight="1" x14ac:dyDescent="0.45">
      <c r="A7" s="20"/>
      <c r="B7" s="21"/>
      <c r="C7" s="21"/>
      <c r="D7" s="22"/>
      <c r="E7" s="22"/>
      <c r="F7" s="22"/>
      <c r="G7" s="119" t="s">
        <v>44</v>
      </c>
      <c r="H7" s="119"/>
      <c r="I7" s="119" t="s">
        <v>45</v>
      </c>
      <c r="J7" s="119"/>
      <c r="K7" s="119" t="s">
        <v>46</v>
      </c>
      <c r="L7" s="119"/>
    </row>
    <row r="8" spans="1:12" ht="61.5" x14ac:dyDescent="0.45">
      <c r="A8" s="20">
        <v>2</v>
      </c>
      <c r="B8" s="21" t="s">
        <v>29</v>
      </c>
      <c r="C8" s="21" t="s">
        <v>56</v>
      </c>
      <c r="D8" s="22">
        <v>2500</v>
      </c>
      <c r="E8" s="22">
        <v>3500</v>
      </c>
      <c r="F8" s="22">
        <v>4500</v>
      </c>
      <c r="G8" s="27">
        <v>2000</v>
      </c>
      <c r="H8" s="27">
        <v>1000</v>
      </c>
      <c r="I8" s="27">
        <v>4000</v>
      </c>
      <c r="J8" s="27">
        <v>2000</v>
      </c>
      <c r="K8" s="27">
        <v>4000</v>
      </c>
      <c r="L8" s="27">
        <v>2000</v>
      </c>
    </row>
    <row r="9" spans="1:12" ht="102.5" x14ac:dyDescent="0.45">
      <c r="A9" s="20">
        <v>3</v>
      </c>
      <c r="B9" s="21" t="s">
        <v>30</v>
      </c>
      <c r="C9" s="21" t="s">
        <v>57</v>
      </c>
      <c r="D9" s="22">
        <v>2000</v>
      </c>
      <c r="E9" s="22">
        <v>2500</v>
      </c>
      <c r="F9" s="22">
        <v>3500</v>
      </c>
      <c r="G9" s="27">
        <v>2000</v>
      </c>
      <c r="H9" s="27">
        <v>1000</v>
      </c>
      <c r="I9" s="27">
        <v>4000</v>
      </c>
      <c r="J9" s="27">
        <v>2000</v>
      </c>
      <c r="K9" s="27">
        <v>4000</v>
      </c>
      <c r="L9" s="27">
        <v>2000</v>
      </c>
    </row>
    <row r="10" spans="1:12" ht="82" x14ac:dyDescent="0.45">
      <c r="A10" s="20">
        <v>4</v>
      </c>
      <c r="B10" s="21" t="s">
        <v>31</v>
      </c>
      <c r="C10" s="21" t="s">
        <v>63</v>
      </c>
      <c r="D10" s="22">
        <v>2000</v>
      </c>
      <c r="E10" s="22">
        <v>3000</v>
      </c>
      <c r="F10" s="22">
        <v>4000</v>
      </c>
      <c r="G10" s="27">
        <v>1500</v>
      </c>
      <c r="H10" s="27">
        <v>750</v>
      </c>
      <c r="I10" s="27">
        <v>1500</v>
      </c>
      <c r="J10" s="27">
        <v>800</v>
      </c>
      <c r="K10" s="27">
        <v>3000</v>
      </c>
      <c r="L10" s="27">
        <v>1500</v>
      </c>
    </row>
    <row r="11" spans="1:12" ht="102.5" x14ac:dyDescent="0.45">
      <c r="A11" s="20">
        <v>5</v>
      </c>
      <c r="B11" s="21" t="s">
        <v>55</v>
      </c>
      <c r="C11" s="21" t="s">
        <v>58</v>
      </c>
      <c r="D11" s="22">
        <v>4000</v>
      </c>
      <c r="E11" s="22">
        <v>7000</v>
      </c>
      <c r="F11" s="22">
        <v>8000</v>
      </c>
      <c r="G11" s="27"/>
      <c r="H11" s="27"/>
      <c r="I11" s="40" t="s">
        <v>42</v>
      </c>
      <c r="J11" s="40" t="s">
        <v>43</v>
      </c>
      <c r="K11" s="40" t="s">
        <v>42</v>
      </c>
      <c r="L11" s="40" t="s">
        <v>43</v>
      </c>
    </row>
    <row r="12" spans="1:12" ht="21" customHeight="1" x14ac:dyDescent="0.45">
      <c r="A12" s="31">
        <v>6</v>
      </c>
      <c r="B12" s="120" t="s">
        <v>32</v>
      </c>
      <c r="C12" s="121"/>
      <c r="D12" s="35"/>
      <c r="E12" s="36"/>
      <c r="F12" s="37"/>
      <c r="G12" s="28"/>
      <c r="H12" s="28"/>
      <c r="I12" s="28"/>
      <c r="J12" s="28"/>
      <c r="K12" s="28"/>
      <c r="L12" s="28"/>
    </row>
    <row r="13" spans="1:12" ht="21" customHeight="1" x14ac:dyDescent="0.45">
      <c r="A13" s="32"/>
      <c r="B13" s="108" t="s">
        <v>54</v>
      </c>
      <c r="C13" s="109"/>
      <c r="D13" s="110" t="s">
        <v>67</v>
      </c>
      <c r="E13" s="111"/>
      <c r="F13" s="112"/>
      <c r="G13" s="38" t="s">
        <v>39</v>
      </c>
      <c r="H13" s="38" t="s">
        <v>39</v>
      </c>
      <c r="I13" s="38" t="s">
        <v>39</v>
      </c>
      <c r="J13" s="38" t="s">
        <v>39</v>
      </c>
      <c r="K13" s="38" t="s">
        <v>39</v>
      </c>
      <c r="L13" s="38" t="s">
        <v>39</v>
      </c>
    </row>
    <row r="14" spans="1:12" ht="24.5" x14ac:dyDescent="0.45">
      <c r="A14" s="31">
        <v>7</v>
      </c>
      <c r="B14" s="120" t="s">
        <v>64</v>
      </c>
      <c r="C14" s="121"/>
      <c r="D14" s="35"/>
      <c r="E14" s="36"/>
      <c r="F14" s="37"/>
      <c r="G14" s="28"/>
      <c r="H14" s="28"/>
      <c r="I14" s="28"/>
      <c r="J14" s="28"/>
      <c r="K14" s="28"/>
      <c r="L14" s="28"/>
    </row>
    <row r="15" spans="1:12" ht="24.5" x14ac:dyDescent="0.45">
      <c r="A15" s="32"/>
      <c r="B15" s="108" t="s">
        <v>65</v>
      </c>
      <c r="C15" s="109"/>
      <c r="D15" s="110" t="s">
        <v>66</v>
      </c>
      <c r="E15" s="111"/>
      <c r="F15" s="112"/>
      <c r="G15" s="38" t="s">
        <v>39</v>
      </c>
      <c r="H15" s="38" t="s">
        <v>39</v>
      </c>
      <c r="I15" s="38" t="s">
        <v>39</v>
      </c>
      <c r="J15" s="38" t="s">
        <v>39</v>
      </c>
      <c r="K15" s="38" t="s">
        <v>39</v>
      </c>
      <c r="L15" s="38" t="s">
        <v>39</v>
      </c>
    </row>
  </sheetData>
  <mergeCells count="21">
    <mergeCell ref="K7:L7"/>
    <mergeCell ref="B14:C14"/>
    <mergeCell ref="B12:C12"/>
    <mergeCell ref="B13:C13"/>
    <mergeCell ref="D13:F13"/>
    <mergeCell ref="B15:C15"/>
    <mergeCell ref="D15:F15"/>
    <mergeCell ref="A1:L1"/>
    <mergeCell ref="A2:F2"/>
    <mergeCell ref="B3:F3"/>
    <mergeCell ref="G3:L3"/>
    <mergeCell ref="A4:A5"/>
    <mergeCell ref="B4:B5"/>
    <mergeCell ref="C4:C5"/>
    <mergeCell ref="D4:E4"/>
    <mergeCell ref="F4:F5"/>
    <mergeCell ref="G4:H4"/>
    <mergeCell ref="I4:J4"/>
    <mergeCell ref="K4:L4"/>
    <mergeCell ref="G7:H7"/>
    <mergeCell ref="I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ห้องประชุม414</vt:lpstr>
      <vt:lpstr>ห้องเรียน 427</vt:lpstr>
      <vt:lpstr>ห้องเรียน 429</vt:lpstr>
      <vt:lpstr>ห้องเรียนคาวบอยเธียเตอร์</vt:lpstr>
      <vt:lpstr>ห้อง Co-working space</vt:lpstr>
      <vt:lpstr>อัตราเรียกเก็บ</vt:lpstr>
      <vt:lpstr>ฟอร์ม5-เปรียบเทียบ</vt:lpstr>
      <vt:lpstr>ตารางเปรียบเทียบ</vt:lpstr>
      <vt:lpstr>'ฟอร์ม5-เปรียบเทียบ'!Print_Titles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Suphaphorn Kaewthaworn</dc:creator>
  <cp:lastModifiedBy>TDSMJU</cp:lastModifiedBy>
  <cp:lastPrinted>2025-06-24T10:12:36Z</cp:lastPrinted>
  <dcterms:created xsi:type="dcterms:W3CDTF">2025-05-08T16:02:08Z</dcterms:created>
  <dcterms:modified xsi:type="dcterms:W3CDTF">2025-09-10T08:28:20Z</dcterms:modified>
</cp:coreProperties>
</file>